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13_ncr:1_{ADC65EA7-8337-434E-96CC-8107E688B616}" xr6:coauthVersionLast="47" xr6:coauthVersionMax="47" xr10:uidLastSave="{00000000-0000-0000-0000-000000000000}"/>
  <bookViews>
    <workbookView xWindow="405" yWindow="300" windowWidth="23820" windowHeight="15045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56" i="59"/>
  <c r="F7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<sst xmlns="http://schemas.openxmlformats.org/spreadsheetml/2006/main" count="855" uniqueCount="599">
  <si>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</si>
  <si>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</si>
  <si>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</si>
  <si>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</si>
  <si>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</si>
  <si>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</si>
  <si>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</si>
  <si>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</si>
  <si>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</si>
  <si>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</si>
  <si>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</si>
  <si>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</si>
  <si>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</si>
  <si>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</si>
  <si>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</si>
  <si>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</si>
  <si>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</si>
  <si>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</si>
  <si>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</si>
  <si>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</si>
  <si>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</si>
  <si>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</si>
  <si>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</si>
  <si>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</si>
  <si>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</si>
  <si>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</si>
  <si>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</si>
  <si>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</si>
  <si>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</si>
  <si>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</si>
  <si>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</si>
  <si>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</si>
  <si>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</si>
  <si>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</si>
  <si>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</si>
  <si>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</si>
  <si>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</si>
  <si>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</si>
  <si>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</si>
  <si>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</si>
  <si>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</si>
  <si>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</si>
  <si>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</si>
  <si>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</si>
  <si>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</si>
  <si>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</si>
  <si>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</si>
  <si>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</si>
  <si>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</si>
  <si>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</si>
  <si>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</si>
  <si>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</si>
  <si>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</si>
  <si>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</si>
  <si>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</si>
  <si>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</si>
  <si>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</si>
  <si>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</si>
  <si>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</si>
  <si>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</si>
  <si>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</si>
  <si>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</si>
  <si>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</si>
  <si>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</si>
  <si>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</si>
  <si>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</si>
  <si>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</si>
  <si>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</si>
  <si>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</si>
  <si>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</si>
  <si>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</si>
  <si>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</si>
  <si>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</si>
  <si>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</si>
  <si>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</si>
  <si>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</si>
  <si>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</si>
  <si>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</si>
  <si>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</si>
  <si>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</si>
  <si>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</si>
  <si>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</si>
  <si>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</si>
  <si>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</si>
  <si>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</si>
  <si>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</si>
  <si>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</si>
  <si>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</si>
  <si>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</si>
  <si>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</si>
  <si>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</si>
  <si>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</si>
  <si>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</si>
  <si>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</si>
  <si>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</si>
  <si>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</si>
  <si>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</si>
  <si>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</si>
  <si>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</si>
  <si>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</si>
  <si>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</si>
  <si>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</si>
  <si>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</si>
  <si>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</si>
  <si>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</si>
  <si>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</si>
  <si>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</si>
  <si>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</si>
  <si>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</si>
  <si>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</si>
  <si>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</si>
  <si>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</si>
  <si>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</si>
  <si>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</si>
  <si>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</si>
  <si>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</si>
  <si>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</si>
  <si>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</si>
  <si>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</si>
  <si>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</si>
  <si>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</si>
  <si>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</si>
  <si>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</si>
  <si>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</si>
  <si>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</si>
  <si>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</si>
  <si>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</si>
  <si>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</si>
  <si>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</si>
  <si>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</si>
  <si>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</si>
  <si>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</si>
  <si>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</si>
  <si>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</si>
  <si>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</si>
  <si>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</si>
  <si>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</si>
  <si>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</si>
  <si>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</si>
  <si>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</si>
  <si>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</si>
  <si>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</si>
  <si>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</si>
  <si>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</si>
  <si>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</si>
  <si>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</si>
  <si>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</si>
  <si>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</si>
  <si>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</si>
  <si>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</si>
  <si>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</si>
  <si>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</si>
  <si>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</si>
  <si>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</si>
  <si>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</si>
  <si>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</si>
  <si>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</si>
  <si>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</si>
  <si>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</si>
  <si>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</si>
  <si>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</si>
  <si>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</si>
  <si>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</si>
  <si>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</si>
  <si>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</si>
  <si>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</si>
  <si>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</si>
  <si>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</si>
  <si>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</si>
  <si>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</si>
  <si>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</si>
  <si>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</si>
  <si>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</si>
  <si>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</si>
  <si>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</si>
  <si>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</si>
  <si>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</si>
  <si>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</si>
  <si>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</si>
  <si>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</si>
  <si>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</si>
  <si>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</si>
  <si>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</si>
  <si>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</si>
  <si>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</si>
  <si>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</si>
  <si>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</si>
  <si>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</si>
  <si>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</si>
  <si>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</si>
  <si>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</si>
  <si>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</si>
  <si>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</si>
  <si>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</si>
  <si>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</si>
  <si>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</si>
  <si>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</si>
  <si>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</si>
  <si>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</si>
  <si>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</si>
  <si>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</si>
  <si>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</si>
  <si>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</si>
  <si>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</si>
  <si>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</si>
  <si>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</si>
  <si>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</si>
  <si>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</si>
  <si>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</si>
  <si>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</si>
  <si>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</si>
  <si>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</si>
  <si>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</si>
  <si>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</si>
  <si>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</si>
  <si>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</si>
  <si>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</si>
  <si>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</si>
  <si>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</si>
  <si>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</si>
  <si>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</si>
  <si>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</si>
  <si>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</si>
  <si>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</si>
  <si>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</si>
  <si>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</si>
  <si>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</si>
  <si>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</si>
  <si>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</si>
  <si>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</si>
  <si>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</si>
  <si>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</si>
  <si>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</si>
  <si>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</si>
  <si>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</si>
  <si>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</si>
  <si>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</si>
  <si>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</si>
  <si>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</si>
  <si>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</si>
  <si>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</si>
  <si>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</si>
  <si>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</si>
  <si>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</si>
  <si>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</si>
  <si>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</si>
  <si>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</si>
  <si>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</si>
  <si>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</si>
  <si>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</si>
  <si>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</si>
  <si>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</si>
  <si>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</si>
  <si>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</si>
  <si>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</si>
  <si>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</si>
  <si>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</si>
  <si>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</si>
  <si>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</si>
  <si>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</si>
  <si>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</si>
  <si>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</si>
  <si>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</si>
  <si>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</si>
  <si>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</si>
  <si>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</si>
  <si>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</si>
  <si>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</si>
  <si>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</si>
  <si>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</si>
  <si>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</si>
  <si>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</si>
  <si>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</si>
  <si>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</si>
  <si>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</si>
  <si>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</si>
  <si>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</si>
  <si>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</si>
  <si>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</si>
  <si>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</si>
  <si>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</si>
  <si>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</si>
  <si>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</si>
  <si>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</si>
  <si>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</si>
  <si>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</si>
  <si>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</si>
  <si>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</si>
  <si>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</si>
  <si>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</si>
  <si>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</si>
  <si>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</si>
  <si>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</si>
  <si>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</si>
  <si>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</si>
  <si>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</si>
  <si>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</si>
  <si>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</si>
  <si>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</si>
  <si>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</si>
  <si>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</si>
  <si>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</si>
  <si>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</si>
  <si>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</si>
  <si>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</si>
  <si>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</si>
  <si>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</si>
  <si>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</si>
  <si>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</si>
  <si>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</si>
  <si>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</si>
  <si>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</si>
  <si>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</si>
  <si>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</si>
  <si>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</si>
  <si>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</si>
  <si>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</si>
  <si>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</si>
  <si>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</si>
  <si>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</si>
  <si>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</si>
  <si>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</si>
  <si>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</si>
  <si>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</si>
  <si>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</si>
  <si>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</si>
  <si>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</si>
  <si>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</si>
  <si>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</si>
  <si>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</si>
  <si>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</si>
  <si>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</si>
  <si>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</si>
  <si>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</si>
  <si>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</si>
  <si>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</si>
  <si>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</si>
  <si>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</si>
  <si>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</si>
  <si>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</si>
  <si>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</si>
  <si>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</si>
  <si>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</si>
  <si>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</si>
  <si>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</si>
  <si>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</si>
  <si>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</si>
  <si>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</si>
  <si>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</si>
  <si>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</si>
  <si>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</si>
  <si>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</si>
  <si>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</si>
  <si>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</si>
  <si>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</si>
  <si>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</si>
  <si>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</si>
  <si>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</si>
  <si>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</si>
  <si>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</si>
  <si>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</si>
  <si>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</si>
  <si>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</si>
  <si>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</si>
  <si>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</si>
  <si>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</si>
  <si>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</si>
  <si>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</si>
  <si>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</si>
  <si>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</si>
  <si>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</si>
  <si>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</si>
  <si>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</si>
  <si>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</si>
  <si>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</si>
  <si>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</si>
  <si>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</si>
  <si>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</si>
  <si>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</si>
  <si>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</si>
  <si>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</si>
  <si>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</si>
  <si>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</si>
  <si>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</si>
  <si>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</si>
  <si>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</si>
  <si>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</si>
  <si>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</si>
  <si>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</si>
  <si>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</si>
  <si>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</si>
  <si>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</si>
  <si>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</si>
  <si>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</si>
  <si>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</si>
  <si>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</si>
  <si>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</si>
  <si>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</si>
  <si>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</si>
  <si>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</si>
  <si>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</si>
  <si>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</si>
  <si>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</si>
  <si>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</si>
  <si>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</si>
  <si>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</si>
  <si>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</si>
  <si>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</si>
  <si>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</si>
  <si>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</si>
  <si>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</si>
  <si>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</si>
  <si>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</si>
  <si>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</si>
  <si>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</si>
  <si>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</si>
  <si>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</si>
  <si>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</si>
  <si>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</si>
  <si>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</si>
  <si>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</si>
  <si>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</si>
  <si>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</si>
  <si>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</si>
  <si>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</si>
  <si>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</si>
  <si>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</si>
  <si>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</si>
  <si>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</si>
  <si>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</si>
  <si>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</si>
  <si>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</si>
  <si>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</si>
  <si>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</si>
  <si>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</si>
  <si>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</si>
  <si>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</si>
  <si>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</si>
  <si>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</si>
  <si>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</si>
  <si>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</si>
  <si>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</si>
  <si>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</si>
  <si>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</si>
  <si>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</si>
  <si>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</si>
  <si>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</si>
  <si>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</si>
  <si>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</si>
  <si>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</si>
  <si>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</si>
  <si>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</si>
  <si>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</si>
  <si>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</si>
  <si>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</si>
  <si>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</si>
  <si>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</si>
  <si>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</si>
  <si>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</si>
  <si>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</si>
  <si>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</si>
  <si>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</si>
  <si>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</si>
  <si>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</si>
  <si>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</si>
  <si>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</si>
  <si>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</si>
  <si>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</si>
  <si>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</si>
  <si>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</si>
  <si>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</si>
  <si>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</si>
  <si>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</si>
  <si>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</si>
  <si>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</si>
  <si>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</si>
  <si>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</si>
  <si>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</si>
  <si>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</si>
  <si>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</si>
  <si>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</si>
  <si>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</si>
  <si>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</si>
  <si>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</si>
  <si>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</si>
  <si>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</si>
  <si>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</si>
  <si>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</si>
  <si>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</si>
  <si>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</si>
  <si>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</si>
  <si>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</si>
  <si>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</si>
  <si>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</si>
  <si>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</si>
  <si>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</si>
  <si>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</si>
  <si>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</si>
  <si>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</si>
  <si>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</si>
  <si>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</si>
  <si>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</si>
  <si>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</si>
  <si>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</si>
  <si>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</si>
  <si>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</si>
  <si>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</si>
  <si>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</si>
  <si>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</si>
  <si>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</si>
  <si>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</si>
  <si>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</si>
  <si>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</si>
  <si>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</si>
  <si>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</si>
  <si>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</si>
  <si>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</si>
  <si>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</si>
  <si>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</si>
  <si>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</si>
  <si>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</si>
  <si>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</si>
  <si>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</si>
  <si>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</si>
  <si>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</si>
  <si>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</si>
  <si>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</si>
  <si>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</si>
  <si>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</si>
  <si>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</si>
  <si>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</si>
  <si>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</si>
  <si>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</si>
  <si>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</si>
  <si>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</si>
  <si>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</si>
  <si>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</si>
  <si>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</si>
  <si>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</si>
  <si>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</si>
  <si>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</si>
  <si>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</si>
  <si>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</si>
  <si>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</si>
  <si>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</si>
  <si>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</si>
  <si>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</si>
  <si>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</si>
  <si>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</si>
  <si>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</si>
  <si>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</si>
  <si>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</si>
  <si>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</si>
  <si>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</si>
  <si>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</si>
  <si>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</si>
  <si>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</si>
  <si>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</si>
  <si>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</si>
  <si>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</si>
  <si>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</si>
  <si>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</si>
  <si>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</si>
  <si>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</si>
  <si>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</si>
  <si>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</si>
  <si>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</si>
  <si>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</si>
  <si>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</si>
  <si>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</si>
  <si>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</si>
  <si>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</si>
  <si>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</si>
  <si>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</si>
  <si>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</si>
  <si>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</si>
  <si>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</si>
  <si>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</si>
  <si>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</si>
  <si>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</si>
  <si>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</si>
  <si>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</si>
  <si>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</si>
  <si>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</si>
  <si>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</si>
  <si>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</si>
  <si>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</si>
  <si>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</si>
  <si>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</si>
  <si>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</si>
  <si>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</si>
  <si>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</si>
  <si>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</si>
  <si>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</si>
  <si>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</si>
  <si>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</si>
  <si>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Salamanca para las Mujeres</t>
  </si>
  <si>
    <t>Del 1 de Enero al 30 de Septiembre de 2025</t>
  </si>
  <si>
    <t>En virtud que el presupuesto asignado al Capitulo 1000 representa el 67% del total del presupuesto asignado al 2025, el monto del ejercido al trimestre siempre tendrá el mismo comportamiento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</si>
</sst>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43" fontId="8" fillId="7" borderId="1" xfId="18" applyFont="1" applyFill="1" applyBorder="1" applyAlignment="1">
      <alignment horizontal="right" vertical="center"/>
    </xf>
    <xf numFmtId="43" fontId="8" fillId="0" borderId="1" xfId="18" applyFont="1" applyBorder="1" applyAlignment="1">
      <alignment horizontal="right" vertical="center" wrapText="1" indent="1"/>
    </xf>
    <xf numFmtId="43" fontId="2" fillId="0" borderId="1" xfId="18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8" fillId="0" borderId="0" xfId="9" applyNumberFormat="1" applyFont="1"/>
    <xf numFmtId="4" fontId="9" fillId="0" borderId="0" xfId="8" applyNumberFormat="1" applyFont="1"/>
    <xf numFmtId="4" fontId="1" fillId="0" borderId="0" xfId="12" applyNumberFormat="1" applyFont="1"/>
    <xf numFmtId="4" fontId="2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H25" sqref="H2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9" t="s">
        <v>596</v>
      </c>
      <c r="B1" s="170"/>
      <c r="C1" s="102" t="s">
        <v>495</v>
      </c>
      <c r="D1" s="103">
        <v>2025</v>
      </c>
    </row>
    <row r="2" spans="1:4" ht="16.350000000000001" customHeight="1" x14ac:dyDescent="0.2">
      <c r="A2" s="171" t="s">
        <v>494</v>
      </c>
      <c r="B2" s="172"/>
      <c r="C2" s="10" t="s">
        <v>496</v>
      </c>
      <c r="D2" s="104" t="s">
        <v>501</v>
      </c>
    </row>
    <row r="3" spans="1:4" ht="16.350000000000001" customHeight="1" x14ac:dyDescent="0.2">
      <c r="A3" s="173" t="s">
        <v>597</v>
      </c>
      <c r="B3" s="174"/>
      <c r="C3" s="10" t="s">
        <v>497</v>
      </c>
      <c r="D3" s="105">
        <v>3</v>
      </c>
    </row>
    <row r="4" spans="1:4" ht="16.350000000000001" customHeight="1" x14ac:dyDescent="0.2">
      <c r="A4" s="175" t="s">
        <v>516</v>
      </c>
      <c r="B4" s="176"/>
      <c r="C4" s="176"/>
      <c r="D4" s="177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74" zoomScaleNormal="100" workbookViewId="0">
      <selection activeCell="I103" sqref="I10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9.140625" style="14" customWidth="1"/>
    <col min="6" max="16384" width="9.140625" style="14"/>
  </cols>
  <sheetData>
    <row r="1" spans="1:5" s="19" customFormat="1" ht="18.95" customHeight="1" x14ac:dyDescent="0.25">
      <c r="A1" s="172" t="s">
        <v>596</v>
      </c>
      <c r="B1" s="172"/>
      <c r="C1" s="172"/>
      <c r="D1" s="10" t="s">
        <v>498</v>
      </c>
      <c r="E1" s="18">
        <v>2025</v>
      </c>
    </row>
    <row r="2" spans="1:5" s="11" customFormat="1" ht="18.95" customHeight="1" x14ac:dyDescent="0.25">
      <c r="A2" s="172" t="s">
        <v>503</v>
      </c>
      <c r="B2" s="172"/>
      <c r="C2" s="172"/>
      <c r="D2" s="10" t="s">
        <v>499</v>
      </c>
      <c r="E2" s="18" t="s">
        <v>501</v>
      </c>
    </row>
    <row r="3" spans="1:5" s="11" customFormat="1" ht="18.95" customHeight="1" x14ac:dyDescent="0.25">
      <c r="A3" s="172" t="s">
        <v>597</v>
      </c>
      <c r="B3" s="172"/>
      <c r="C3" s="172"/>
      <c r="D3" s="10" t="s">
        <v>500</v>
      </c>
      <c r="E3" s="18">
        <v>3</v>
      </c>
    </row>
    <row r="4" spans="1:5" s="11" customFormat="1" ht="18.95" customHeight="1" x14ac:dyDescent="0.25">
      <c r="A4" s="172" t="s">
        <v>516</v>
      </c>
      <c r="B4" s="172"/>
      <c r="C4" s="172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6" t="s">
        <v>276</v>
      </c>
      <c r="E8" s="137" t="s">
        <v>591</v>
      </c>
    </row>
    <row r="9" spans="1:5" x14ac:dyDescent="0.2">
      <c r="A9" s="107">
        <v>4000</v>
      </c>
      <c r="B9" s="106" t="s">
        <v>551</v>
      </c>
      <c r="C9" s="167">
        <f>SUM(C10+C57+C69)</f>
        <v>3635110.45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7">
        <v>4100</v>
      </c>
      <c r="B10" s="106" t="s">
        <v>223</v>
      </c>
      <c r="C10" s="138">
        <f>SUM(C11+C21+C27+C30+C36+C39+C48)</f>
        <v>0</v>
      </c>
      <c r="D10" s="78"/>
      <c r="E10" s="39"/>
    </row>
    <row r="11" spans="1:5" x14ac:dyDescent="0.2">
      <c r="A11" s="107">
        <v>4110</v>
      </c>
      <c r="B11" s="106" t="s">
        <v>224</v>
      </c>
      <c r="C11" s="138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39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39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39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39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39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39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39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39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39">
        <v>0</v>
      </c>
      <c r="D20" s="78"/>
      <c r="E20" s="39"/>
    </row>
    <row r="21" spans="1:5" x14ac:dyDescent="0.2">
      <c r="A21" s="107">
        <v>4120</v>
      </c>
      <c r="B21" s="106" t="s">
        <v>233</v>
      </c>
      <c r="C21" s="138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39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39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39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39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39">
        <v>0</v>
      </c>
      <c r="D26" s="78"/>
      <c r="E26" s="39"/>
    </row>
    <row r="27" spans="1:5" x14ac:dyDescent="0.2">
      <c r="A27" s="107">
        <v>4130</v>
      </c>
      <c r="B27" s="106" t="s">
        <v>238</v>
      </c>
      <c r="C27" s="138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39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39">
        <v>0</v>
      </c>
      <c r="D29" s="78"/>
      <c r="E29" s="39"/>
    </row>
    <row r="30" spans="1:5" x14ac:dyDescent="0.2">
      <c r="A30" s="107">
        <v>4140</v>
      </c>
      <c r="B30" s="106" t="s">
        <v>240</v>
      </c>
      <c r="C30" s="138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39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39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39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39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39">
        <v>0</v>
      </c>
      <c r="D35" s="78"/>
      <c r="E35" s="39"/>
    </row>
    <row r="36" spans="1:5" x14ac:dyDescent="0.2">
      <c r="A36" s="107">
        <v>4150</v>
      </c>
      <c r="B36" s="106" t="s">
        <v>413</v>
      </c>
      <c r="C36" s="138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39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39">
        <v>0</v>
      </c>
      <c r="D38" s="78"/>
      <c r="E38" s="39"/>
    </row>
    <row r="39" spans="1:5" x14ac:dyDescent="0.2">
      <c r="A39" s="107">
        <v>4160</v>
      </c>
      <c r="B39" s="106" t="s">
        <v>415</v>
      </c>
      <c r="C39" s="138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39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39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39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39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39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39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39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39">
        <v>0</v>
      </c>
      <c r="D47" s="78"/>
      <c r="E47" s="39"/>
    </row>
    <row r="48" spans="1:5" x14ac:dyDescent="0.2">
      <c r="A48" s="107">
        <v>4170</v>
      </c>
      <c r="B48" s="106" t="s">
        <v>493</v>
      </c>
      <c r="C48" s="138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39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39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39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39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39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39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39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39">
        <v>0</v>
      </c>
      <c r="D56" s="78"/>
      <c r="E56" s="39"/>
    </row>
    <row r="57" spans="1:5" ht="33.75" x14ac:dyDescent="0.2">
      <c r="A57" s="107">
        <v>4200</v>
      </c>
      <c r="B57" s="108" t="s">
        <v>425</v>
      </c>
      <c r="C57" s="167">
        <f>+C58+C64</f>
        <v>3632850</v>
      </c>
      <c r="D57" s="78"/>
      <c r="E57" s="39"/>
    </row>
    <row r="58" spans="1:5" ht="22.5" x14ac:dyDescent="0.2">
      <c r="A58" s="107">
        <v>4210</v>
      </c>
      <c r="B58" s="108" t="s">
        <v>426</v>
      </c>
      <c r="C58" s="138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39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39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39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39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39">
        <v>0</v>
      </c>
      <c r="D63" s="78"/>
      <c r="E63" s="39"/>
    </row>
    <row r="64" spans="1:5" x14ac:dyDescent="0.2">
      <c r="A64" s="107">
        <v>4220</v>
      </c>
      <c r="B64" s="106" t="s">
        <v>255</v>
      </c>
      <c r="C64" s="167">
        <f>SUM(C65:C68)</f>
        <v>3632850</v>
      </c>
      <c r="D64" s="78"/>
      <c r="E64" s="39"/>
    </row>
    <row r="65" spans="1:5" x14ac:dyDescent="0.2">
      <c r="A65" s="40">
        <v>4221</v>
      </c>
      <c r="B65" s="41" t="s">
        <v>256</v>
      </c>
      <c r="C65" s="168">
        <v>3632850</v>
      </c>
      <c r="D65" s="78"/>
      <c r="E65" s="39"/>
    </row>
    <row r="66" spans="1:5" x14ac:dyDescent="0.2">
      <c r="A66" s="40">
        <v>4223</v>
      </c>
      <c r="B66" s="41" t="s">
        <v>257</v>
      </c>
      <c r="C66" s="139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39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39">
        <v>0</v>
      </c>
      <c r="D68" s="78"/>
      <c r="E68" s="39"/>
    </row>
    <row r="69" spans="1:5" x14ac:dyDescent="0.2">
      <c r="A69" s="109">
        <v>4300</v>
      </c>
      <c r="B69" s="106" t="s">
        <v>260</v>
      </c>
      <c r="C69" s="167">
        <f>C70+C73+C79+C81+C83</f>
        <v>2260.4499999999998</v>
      </c>
      <c r="D69" s="41"/>
      <c r="E69" s="41"/>
    </row>
    <row r="70" spans="1:5" x14ac:dyDescent="0.2">
      <c r="A70" s="109">
        <v>4310</v>
      </c>
      <c r="B70" s="106" t="s">
        <v>261</v>
      </c>
      <c r="C70" s="13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9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9">
        <v>0</v>
      </c>
      <c r="D72" s="41"/>
      <c r="E72" s="41"/>
    </row>
    <row r="73" spans="1:5" x14ac:dyDescent="0.2">
      <c r="A73" s="109">
        <v>4320</v>
      </c>
      <c r="B73" s="106" t="s">
        <v>263</v>
      </c>
      <c r="C73" s="13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9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9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9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9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9">
        <v>0</v>
      </c>
      <c r="D78" s="41"/>
      <c r="E78" s="41"/>
    </row>
    <row r="79" spans="1:5" x14ac:dyDescent="0.2">
      <c r="A79" s="109">
        <v>4330</v>
      </c>
      <c r="B79" s="106" t="s">
        <v>269</v>
      </c>
      <c r="C79" s="13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9">
        <v>0</v>
      </c>
      <c r="D80" s="41"/>
      <c r="E80" s="41"/>
    </row>
    <row r="81" spans="1:5" x14ac:dyDescent="0.2">
      <c r="A81" s="109">
        <v>4340</v>
      </c>
      <c r="B81" s="106" t="s">
        <v>270</v>
      </c>
      <c r="C81" s="13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9">
        <v>0</v>
      </c>
      <c r="D82" s="41"/>
      <c r="E82" s="41"/>
    </row>
    <row r="83" spans="1:5" x14ac:dyDescent="0.2">
      <c r="A83" s="109">
        <v>4390</v>
      </c>
      <c r="B83" s="106" t="s">
        <v>271</v>
      </c>
      <c r="C83" s="167">
        <f>SUM(C84:C90)</f>
        <v>2260.4499999999998</v>
      </c>
      <c r="D83" s="41"/>
      <c r="E83" s="41"/>
    </row>
    <row r="84" spans="1:5" x14ac:dyDescent="0.2">
      <c r="A84" s="43">
        <v>4392</v>
      </c>
      <c r="B84" s="41" t="s">
        <v>272</v>
      </c>
      <c r="C84" s="139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9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9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9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9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9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68">
        <v>2260.4499999999998</v>
      </c>
      <c r="D90" s="41"/>
      <c r="E90" s="41"/>
    </row>
    <row r="91" spans="1:5" x14ac:dyDescent="0.2">
      <c r="A91" s="39"/>
      <c r="B91" s="39"/>
      <c r="C91" s="140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9">
        <v>5000</v>
      </c>
      <c r="B94" s="106" t="s">
        <v>277</v>
      </c>
      <c r="C94" s="167">
        <f>C95+C123+C156+C166+C181+C210</f>
        <v>1774751.9</v>
      </c>
      <c r="D94" s="110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9">
        <v>5100</v>
      </c>
      <c r="B95" s="106" t="s">
        <v>278</v>
      </c>
      <c r="C95" s="167">
        <f>C96+C103+C113</f>
        <v>1774751.9</v>
      </c>
      <c r="D95" s="110">
        <f>C95/$C$94</f>
        <v>1</v>
      </c>
      <c r="E95" s="41"/>
    </row>
    <row r="96" spans="1:5" ht="67.5" x14ac:dyDescent="0.2">
      <c r="A96" s="109">
        <v>5110</v>
      </c>
      <c r="B96" s="106" t="s">
        <v>279</v>
      </c>
      <c r="C96" s="167">
        <f>SUM(C97:C102)</f>
        <v>1190234.42</v>
      </c>
      <c r="D96" s="110">
        <f t="shared" ref="D96:D159" si="0">C96/$C$94</f>
        <v>0.67064834245282401</v>
      </c>
      <c r="E96" s="42" t="s">
        <v>598</v>
      </c>
    </row>
    <row r="97" spans="1:5" x14ac:dyDescent="0.2">
      <c r="A97" s="43">
        <v>5111</v>
      </c>
      <c r="B97" s="41" t="s">
        <v>280</v>
      </c>
      <c r="C97" s="168">
        <v>1063763.3999999999</v>
      </c>
      <c r="D97" s="44">
        <f t="shared" si="0"/>
        <v>0.59938710306494103</v>
      </c>
      <c r="E97" s="41"/>
    </row>
    <row r="98" spans="1:5" x14ac:dyDescent="0.2">
      <c r="A98" s="43">
        <v>5112</v>
      </c>
      <c r="B98" s="41" t="s">
        <v>281</v>
      </c>
      <c r="C98" s="139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68">
        <v>33951.019999999997</v>
      </c>
      <c r="D99" s="44">
        <f t="shared" si="0"/>
        <v>1.9130009101553856E-2</v>
      </c>
      <c r="E99" s="41"/>
    </row>
    <row r="100" spans="1:5" x14ac:dyDescent="0.2">
      <c r="A100" s="43">
        <v>5114</v>
      </c>
      <c r="B100" s="41" t="s">
        <v>283</v>
      </c>
      <c r="C100" s="139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68">
        <v>92520</v>
      </c>
      <c r="D101" s="44">
        <f t="shared" si="0"/>
        <v>5.2131230286329037E-2</v>
      </c>
      <c r="E101" s="41"/>
    </row>
    <row r="102" spans="1:5" x14ac:dyDescent="0.2">
      <c r="A102" s="43">
        <v>5116</v>
      </c>
      <c r="B102" s="41" t="s">
        <v>285</v>
      </c>
      <c r="C102" s="139">
        <v>0</v>
      </c>
      <c r="D102" s="44">
        <f t="shared" si="0"/>
        <v>0</v>
      </c>
      <c r="E102" s="41"/>
    </row>
    <row r="103" spans="1:5" x14ac:dyDescent="0.2">
      <c r="A103" s="109">
        <v>5120</v>
      </c>
      <c r="B103" s="106" t="s">
        <v>286</v>
      </c>
      <c r="C103" s="167">
        <f>SUM(C104:C112)</f>
        <v>83769.03</v>
      </c>
      <c r="D103" s="110">
        <f t="shared" si="0"/>
        <v>4.7200417139995739E-2</v>
      </c>
      <c r="E103" s="41"/>
    </row>
    <row r="104" spans="1:5" x14ac:dyDescent="0.2">
      <c r="A104" s="43">
        <v>5121</v>
      </c>
      <c r="B104" s="41" t="s">
        <v>287</v>
      </c>
      <c r="C104" s="168">
        <v>25617.74</v>
      </c>
      <c r="D104" s="44">
        <f t="shared" si="0"/>
        <v>1.4434547161211661E-2</v>
      </c>
      <c r="E104" s="41"/>
    </row>
    <row r="105" spans="1:5" x14ac:dyDescent="0.2">
      <c r="A105" s="43">
        <v>5122</v>
      </c>
      <c r="B105" s="41" t="s">
        <v>288</v>
      </c>
      <c r="C105" s="168">
        <v>2427</v>
      </c>
      <c r="D105" s="44">
        <f t="shared" si="0"/>
        <v>1.367515087601822E-3</v>
      </c>
      <c r="E105" s="41"/>
    </row>
    <row r="106" spans="1:5" x14ac:dyDescent="0.2">
      <c r="A106" s="43">
        <v>5123</v>
      </c>
      <c r="B106" s="41" t="s">
        <v>289</v>
      </c>
      <c r="C106" s="139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68">
        <v>435.48</v>
      </c>
      <c r="D107" s="44">
        <f t="shared" si="0"/>
        <v>2.4537514229453709E-4</v>
      </c>
      <c r="E107" s="41"/>
    </row>
    <row r="108" spans="1:5" x14ac:dyDescent="0.2">
      <c r="A108" s="43">
        <v>5125</v>
      </c>
      <c r="B108" s="41" t="s">
        <v>291</v>
      </c>
      <c r="C108" s="168">
        <v>924.74</v>
      </c>
      <c r="D108" s="44">
        <f t="shared" si="0"/>
        <v>5.2105311170536008E-4</v>
      </c>
      <c r="E108" s="41"/>
    </row>
    <row r="109" spans="1:5" x14ac:dyDescent="0.2">
      <c r="A109" s="43">
        <v>5126</v>
      </c>
      <c r="B109" s="41" t="s">
        <v>292</v>
      </c>
      <c r="C109" s="168">
        <v>40219</v>
      </c>
      <c r="D109" s="44">
        <f t="shared" si="0"/>
        <v>2.2661759088692904E-2</v>
      </c>
      <c r="E109" s="41"/>
    </row>
    <row r="110" spans="1:5" x14ac:dyDescent="0.2">
      <c r="A110" s="43">
        <v>5127</v>
      </c>
      <c r="B110" s="41" t="s">
        <v>293</v>
      </c>
      <c r="C110" s="168">
        <v>8591.67</v>
      </c>
      <c r="D110" s="44">
        <f t="shared" si="0"/>
        <v>4.8410541214239586E-3</v>
      </c>
      <c r="E110" s="41"/>
    </row>
    <row r="111" spans="1:5" x14ac:dyDescent="0.2">
      <c r="A111" s="43">
        <v>5128</v>
      </c>
      <c r="B111" s="41" t="s">
        <v>294</v>
      </c>
      <c r="C111" s="139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68">
        <v>5553.4</v>
      </c>
      <c r="D112" s="44">
        <f t="shared" si="0"/>
        <v>3.1291134270654956E-3</v>
      </c>
      <c r="E112" s="41"/>
    </row>
    <row r="113" spans="1:5" x14ac:dyDescent="0.2">
      <c r="A113" s="109">
        <v>5130</v>
      </c>
      <c r="B113" s="106" t="s">
        <v>296</v>
      </c>
      <c r="C113" s="167">
        <f>SUM(C114:C122)</f>
        <v>500748.45000000007</v>
      </c>
      <c r="D113" s="110">
        <f t="shared" si="0"/>
        <v>0.28215124040718037</v>
      </c>
      <c r="E113" s="41"/>
    </row>
    <row r="114" spans="1:5" x14ac:dyDescent="0.2">
      <c r="A114" s="43">
        <v>5131</v>
      </c>
      <c r="B114" s="41" t="s">
        <v>297</v>
      </c>
      <c r="C114" s="168">
        <v>17462.310000000001</v>
      </c>
      <c r="D114" s="44">
        <f t="shared" si="0"/>
        <v>9.8392964109518637E-3</v>
      </c>
      <c r="E114" s="41"/>
    </row>
    <row r="115" spans="1:5" x14ac:dyDescent="0.2">
      <c r="A115" s="43">
        <v>5132</v>
      </c>
      <c r="B115" s="41" t="s">
        <v>298</v>
      </c>
      <c r="C115" s="168">
        <v>13920</v>
      </c>
      <c r="D115" s="44">
        <f t="shared" si="0"/>
        <v>7.8433498225864706E-3</v>
      </c>
      <c r="E115" s="41"/>
    </row>
    <row r="116" spans="1:5" x14ac:dyDescent="0.2">
      <c r="A116" s="43">
        <v>5133</v>
      </c>
      <c r="B116" s="41" t="s">
        <v>299</v>
      </c>
      <c r="C116" s="168">
        <v>28155.8</v>
      </c>
      <c r="D116" s="44">
        <f t="shared" si="0"/>
        <v>1.586464000968248E-2</v>
      </c>
      <c r="E116" s="41"/>
    </row>
    <row r="117" spans="1:5" x14ac:dyDescent="0.2">
      <c r="A117" s="43">
        <v>5134</v>
      </c>
      <c r="B117" s="41" t="s">
        <v>300</v>
      </c>
      <c r="C117" s="168">
        <v>14815.91</v>
      </c>
      <c r="D117" s="44">
        <f t="shared" si="0"/>
        <v>8.3481584101980678E-3</v>
      </c>
      <c r="E117" s="41"/>
    </row>
    <row r="118" spans="1:5" x14ac:dyDescent="0.2">
      <c r="A118" s="43">
        <v>5135</v>
      </c>
      <c r="B118" s="41" t="s">
        <v>301</v>
      </c>
      <c r="C118" s="168">
        <v>9125.8799999999992</v>
      </c>
      <c r="D118" s="44">
        <f t="shared" si="0"/>
        <v>5.1420595746368833E-3</v>
      </c>
      <c r="E118" s="41"/>
    </row>
    <row r="119" spans="1:5" x14ac:dyDescent="0.2">
      <c r="A119" s="43">
        <v>5136</v>
      </c>
      <c r="B119" s="41" t="s">
        <v>302</v>
      </c>
      <c r="C119" s="168">
        <v>5806</v>
      </c>
      <c r="D119" s="44">
        <f t="shared" si="0"/>
        <v>3.2714431803115692E-3</v>
      </c>
      <c r="E119" s="41"/>
    </row>
    <row r="120" spans="1:5" x14ac:dyDescent="0.2">
      <c r="A120" s="43">
        <v>5137</v>
      </c>
      <c r="B120" s="41" t="s">
        <v>303</v>
      </c>
      <c r="C120" s="139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68">
        <v>380877.77</v>
      </c>
      <c r="D121" s="44">
        <f t="shared" si="0"/>
        <v>0.21460902225263151</v>
      </c>
      <c r="E121" s="41"/>
    </row>
    <row r="122" spans="1:5" x14ac:dyDescent="0.2">
      <c r="A122" s="43">
        <v>5139</v>
      </c>
      <c r="B122" s="41" t="s">
        <v>305</v>
      </c>
      <c r="C122" s="168">
        <v>30584.78</v>
      </c>
      <c r="D122" s="44">
        <f t="shared" si="0"/>
        <v>1.723327074618148E-2</v>
      </c>
      <c r="E122" s="41"/>
    </row>
    <row r="123" spans="1:5" x14ac:dyDescent="0.2">
      <c r="A123" s="109">
        <v>5200</v>
      </c>
      <c r="B123" s="106" t="s">
        <v>306</v>
      </c>
      <c r="C123" s="138">
        <f>C124+C127+C130+C133+C138+C142+C145+C147+C153</f>
        <v>0</v>
      </c>
      <c r="D123" s="110">
        <f t="shared" si="0"/>
        <v>0</v>
      </c>
      <c r="E123" s="41"/>
    </row>
    <row r="124" spans="1:5" x14ac:dyDescent="0.2">
      <c r="A124" s="109">
        <v>5210</v>
      </c>
      <c r="B124" s="106" t="s">
        <v>307</v>
      </c>
      <c r="C124" s="138">
        <f>SUM(C125:C126)</f>
        <v>0</v>
      </c>
      <c r="D124" s="110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9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9">
        <v>0</v>
      </c>
      <c r="D126" s="44">
        <f t="shared" si="0"/>
        <v>0</v>
      </c>
      <c r="E126" s="41"/>
    </row>
    <row r="127" spans="1:5" x14ac:dyDescent="0.2">
      <c r="A127" s="109">
        <v>5220</v>
      </c>
      <c r="B127" s="106" t="s">
        <v>310</v>
      </c>
      <c r="C127" s="138">
        <f>SUM(C128:C129)</f>
        <v>0</v>
      </c>
      <c r="D127" s="110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39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9">
        <v>0</v>
      </c>
      <c r="D129" s="44">
        <f t="shared" si="0"/>
        <v>0</v>
      </c>
      <c r="E129" s="41"/>
    </row>
    <row r="130" spans="1:5" x14ac:dyDescent="0.2">
      <c r="A130" s="109">
        <v>5230</v>
      </c>
      <c r="B130" s="106" t="s">
        <v>257</v>
      </c>
      <c r="C130" s="138">
        <f>SUM(C131:C132)</f>
        <v>0</v>
      </c>
      <c r="D130" s="110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9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9">
        <v>0</v>
      </c>
      <c r="D132" s="44">
        <f t="shared" si="0"/>
        <v>0</v>
      </c>
      <c r="E132" s="41"/>
    </row>
    <row r="133" spans="1:5" x14ac:dyDescent="0.2">
      <c r="A133" s="109">
        <v>5240</v>
      </c>
      <c r="B133" s="106" t="s">
        <v>258</v>
      </c>
      <c r="C133" s="138">
        <f>SUM(C134:C137)</f>
        <v>0</v>
      </c>
      <c r="D133" s="110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39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39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39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39">
        <v>0</v>
      </c>
      <c r="D137" s="44">
        <f t="shared" si="0"/>
        <v>0</v>
      </c>
      <c r="E137" s="41"/>
    </row>
    <row r="138" spans="1:5" x14ac:dyDescent="0.2">
      <c r="A138" s="109">
        <v>5250</v>
      </c>
      <c r="B138" s="106" t="s">
        <v>259</v>
      </c>
      <c r="C138" s="138">
        <f>SUM(C139:C141)</f>
        <v>0</v>
      </c>
      <c r="D138" s="110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9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9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9">
        <v>0</v>
      </c>
      <c r="D141" s="44">
        <f t="shared" si="0"/>
        <v>0</v>
      </c>
      <c r="E141" s="41"/>
    </row>
    <row r="142" spans="1:5" x14ac:dyDescent="0.2">
      <c r="A142" s="109">
        <v>5260</v>
      </c>
      <c r="B142" s="106" t="s">
        <v>322</v>
      </c>
      <c r="C142" s="138">
        <f>SUM(C143:C144)</f>
        <v>0</v>
      </c>
      <c r="D142" s="110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9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9">
        <v>0</v>
      </c>
      <c r="D144" s="44">
        <f t="shared" si="0"/>
        <v>0</v>
      </c>
      <c r="E144" s="41"/>
    </row>
    <row r="145" spans="1:5" x14ac:dyDescent="0.2">
      <c r="A145" s="109">
        <v>5270</v>
      </c>
      <c r="B145" s="106" t="s">
        <v>325</v>
      </c>
      <c r="C145" s="138">
        <f>SUM(C146)</f>
        <v>0</v>
      </c>
      <c r="D145" s="110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9">
        <v>0</v>
      </c>
      <c r="D146" s="44">
        <f t="shared" si="0"/>
        <v>0</v>
      </c>
      <c r="E146" s="41"/>
    </row>
    <row r="147" spans="1:5" x14ac:dyDescent="0.2">
      <c r="A147" s="109">
        <v>5280</v>
      </c>
      <c r="B147" s="106" t="s">
        <v>327</v>
      </c>
      <c r="C147" s="138">
        <f>SUM(C148:C152)</f>
        <v>0</v>
      </c>
      <c r="D147" s="110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9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9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9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9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9">
        <v>0</v>
      </c>
      <c r="D152" s="44">
        <f t="shared" si="0"/>
        <v>0</v>
      </c>
      <c r="E152" s="41"/>
    </row>
    <row r="153" spans="1:5" x14ac:dyDescent="0.2">
      <c r="A153" s="109">
        <v>5290</v>
      </c>
      <c r="B153" s="106" t="s">
        <v>333</v>
      </c>
      <c r="C153" s="138">
        <f>SUM(C154:C155)</f>
        <v>0</v>
      </c>
      <c r="D153" s="110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9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9">
        <v>0</v>
      </c>
      <c r="D155" s="44">
        <f t="shared" si="0"/>
        <v>0</v>
      </c>
      <c r="E155" s="41"/>
    </row>
    <row r="156" spans="1:5" x14ac:dyDescent="0.2">
      <c r="A156" s="109">
        <v>5300</v>
      </c>
      <c r="B156" s="106" t="s">
        <v>336</v>
      </c>
      <c r="C156" s="138">
        <f>C157+C160+C163</f>
        <v>0</v>
      </c>
      <c r="D156" s="110">
        <f t="shared" si="0"/>
        <v>0</v>
      </c>
      <c r="E156" s="41"/>
    </row>
    <row r="157" spans="1:5" x14ac:dyDescent="0.2">
      <c r="A157" s="109">
        <v>5310</v>
      </c>
      <c r="B157" s="106" t="s">
        <v>252</v>
      </c>
      <c r="C157" s="138">
        <f>C158+C159</f>
        <v>0</v>
      </c>
      <c r="D157" s="110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9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9">
        <v>0</v>
      </c>
      <c r="D159" s="44">
        <f t="shared" si="0"/>
        <v>0</v>
      </c>
      <c r="E159" s="41"/>
    </row>
    <row r="160" spans="1:5" x14ac:dyDescent="0.2">
      <c r="A160" s="109">
        <v>5320</v>
      </c>
      <c r="B160" s="106" t="s">
        <v>253</v>
      </c>
      <c r="C160" s="138">
        <f>SUM(C161:C162)</f>
        <v>0</v>
      </c>
      <c r="D160" s="110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9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9">
        <v>0</v>
      </c>
      <c r="D162" s="44">
        <f t="shared" si="1"/>
        <v>0</v>
      </c>
      <c r="E162" s="41"/>
    </row>
    <row r="163" spans="1:5" x14ac:dyDescent="0.2">
      <c r="A163" s="109">
        <v>5330</v>
      </c>
      <c r="B163" s="106" t="s">
        <v>254</v>
      </c>
      <c r="C163" s="138">
        <f>SUM(C164:C165)</f>
        <v>0</v>
      </c>
      <c r="D163" s="110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9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9">
        <v>0</v>
      </c>
      <c r="D165" s="44">
        <f t="shared" si="1"/>
        <v>0</v>
      </c>
      <c r="E165" s="41"/>
    </row>
    <row r="166" spans="1:5" x14ac:dyDescent="0.2">
      <c r="A166" s="109">
        <v>5400</v>
      </c>
      <c r="B166" s="106" t="s">
        <v>343</v>
      </c>
      <c r="C166" s="138">
        <f>C167+C170+C173+C176+C178</f>
        <v>0</v>
      </c>
      <c r="D166" s="110">
        <f t="shared" si="1"/>
        <v>0</v>
      </c>
      <c r="E166" s="41"/>
    </row>
    <row r="167" spans="1:5" x14ac:dyDescent="0.2">
      <c r="A167" s="109">
        <v>5410</v>
      </c>
      <c r="B167" s="106" t="s">
        <v>344</v>
      </c>
      <c r="C167" s="138">
        <f>SUM(C168:C169)</f>
        <v>0</v>
      </c>
      <c r="D167" s="110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9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9">
        <v>0</v>
      </c>
      <c r="D169" s="44">
        <f t="shared" si="1"/>
        <v>0</v>
      </c>
      <c r="E169" s="41"/>
    </row>
    <row r="170" spans="1:5" x14ac:dyDescent="0.2">
      <c r="A170" s="109">
        <v>5420</v>
      </c>
      <c r="B170" s="106" t="s">
        <v>347</v>
      </c>
      <c r="C170" s="138">
        <f>SUM(C171:C172)</f>
        <v>0</v>
      </c>
      <c r="D170" s="110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9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9">
        <v>0</v>
      </c>
      <c r="D172" s="44">
        <f t="shared" si="1"/>
        <v>0</v>
      </c>
      <c r="E172" s="41"/>
    </row>
    <row r="173" spans="1:5" x14ac:dyDescent="0.2">
      <c r="A173" s="109">
        <v>5430</v>
      </c>
      <c r="B173" s="106" t="s">
        <v>350</v>
      </c>
      <c r="C173" s="138">
        <f>SUM(C174:C175)</f>
        <v>0</v>
      </c>
      <c r="D173" s="110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9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9">
        <v>0</v>
      </c>
      <c r="D175" s="44">
        <f t="shared" si="1"/>
        <v>0</v>
      </c>
      <c r="E175" s="41"/>
    </row>
    <row r="176" spans="1:5" x14ac:dyDescent="0.2">
      <c r="A176" s="109">
        <v>5440</v>
      </c>
      <c r="B176" s="106" t="s">
        <v>353</v>
      </c>
      <c r="C176" s="138">
        <f>SUM(C177)</f>
        <v>0</v>
      </c>
      <c r="D176" s="110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9">
        <v>0</v>
      </c>
      <c r="D177" s="44">
        <f t="shared" si="1"/>
        <v>0</v>
      </c>
      <c r="E177" s="41"/>
    </row>
    <row r="178" spans="1:5" x14ac:dyDescent="0.2">
      <c r="A178" s="109">
        <v>5450</v>
      </c>
      <c r="B178" s="106" t="s">
        <v>354</v>
      </c>
      <c r="C178" s="138">
        <f>SUM(C179:C180)</f>
        <v>0</v>
      </c>
      <c r="D178" s="110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9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9">
        <v>0</v>
      </c>
      <c r="D180" s="44">
        <f t="shared" si="1"/>
        <v>0</v>
      </c>
      <c r="E180" s="41"/>
    </row>
    <row r="181" spans="1:5" x14ac:dyDescent="0.2">
      <c r="A181" s="109">
        <v>5500</v>
      </c>
      <c r="B181" s="106" t="s">
        <v>357</v>
      </c>
      <c r="C181" s="138">
        <f>C182+C191+C194+C200</f>
        <v>0</v>
      </c>
      <c r="D181" s="110">
        <f t="shared" si="1"/>
        <v>0</v>
      </c>
      <c r="E181" s="41"/>
    </row>
    <row r="182" spans="1:5" x14ac:dyDescent="0.2">
      <c r="A182" s="109">
        <v>5510</v>
      </c>
      <c r="B182" s="106" t="s">
        <v>358</v>
      </c>
      <c r="C182" s="138">
        <f>SUM(C183:C190)</f>
        <v>0</v>
      </c>
      <c r="D182" s="110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39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9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9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9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9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39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9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9">
        <v>0</v>
      </c>
      <c r="D190" s="44">
        <f t="shared" si="1"/>
        <v>0</v>
      </c>
      <c r="E190" s="41"/>
    </row>
    <row r="191" spans="1:5" x14ac:dyDescent="0.2">
      <c r="A191" s="109">
        <v>5520</v>
      </c>
      <c r="B191" s="106" t="s">
        <v>40</v>
      </c>
      <c r="C191" s="138">
        <f>SUM(C192:C193)</f>
        <v>0</v>
      </c>
      <c r="D191" s="110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9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9">
        <v>0</v>
      </c>
      <c r="D193" s="44">
        <f t="shared" si="1"/>
        <v>0</v>
      </c>
      <c r="E193" s="41"/>
    </row>
    <row r="194" spans="1:5" x14ac:dyDescent="0.2">
      <c r="A194" s="109">
        <v>5530</v>
      </c>
      <c r="B194" s="106" t="s">
        <v>368</v>
      </c>
      <c r="C194" s="138">
        <f>SUM(C195:C199)</f>
        <v>0</v>
      </c>
      <c r="D194" s="110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9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9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9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9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9">
        <v>0</v>
      </c>
      <c r="D199" s="44">
        <f t="shared" si="1"/>
        <v>0</v>
      </c>
      <c r="E199" s="41"/>
    </row>
    <row r="200" spans="1:5" x14ac:dyDescent="0.2">
      <c r="A200" s="109">
        <v>5590</v>
      </c>
      <c r="B200" s="106" t="s">
        <v>374</v>
      </c>
      <c r="C200" s="138">
        <f>SUM(C201:C209)</f>
        <v>0</v>
      </c>
      <c r="D200" s="110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39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9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9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9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9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9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9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9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9">
        <v>0</v>
      </c>
      <c r="D209" s="44">
        <f t="shared" si="1"/>
        <v>0</v>
      </c>
      <c r="E209" s="41"/>
    </row>
    <row r="210" spans="1:5" x14ac:dyDescent="0.2">
      <c r="A210" s="109">
        <v>5600</v>
      </c>
      <c r="B210" s="106" t="s">
        <v>39</v>
      </c>
      <c r="C210" s="138">
        <f>C211</f>
        <v>0</v>
      </c>
      <c r="D210" s="110">
        <f t="shared" si="1"/>
        <v>0</v>
      </c>
      <c r="E210" s="41"/>
    </row>
    <row r="211" spans="1:5" x14ac:dyDescent="0.2">
      <c r="A211" s="109">
        <v>5610</v>
      </c>
      <c r="B211" s="106" t="s">
        <v>382</v>
      </c>
      <c r="C211" s="138">
        <f>C212</f>
        <v>0</v>
      </c>
      <c r="D211" s="110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9">
        <v>0</v>
      </c>
      <c r="D212" s="44">
        <f t="shared" si="1"/>
        <v>0</v>
      </c>
      <c r="E212" s="41"/>
    </row>
    <row r="213" spans="1:5" x14ac:dyDescent="0.2">
      <c r="C213" s="14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90" zoomScaleNormal="90" workbookViewId="0">
      <selection activeCell="F130" sqref="F13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8" t="s">
        <v>596</v>
      </c>
      <c r="B1" s="179"/>
      <c r="C1" s="179"/>
      <c r="D1" s="179"/>
      <c r="E1" s="179"/>
      <c r="F1" s="179"/>
      <c r="G1" s="10" t="s">
        <v>498</v>
      </c>
      <c r="H1" s="18">
        <v>2025</v>
      </c>
    </row>
    <row r="2" spans="1:8" s="11" customFormat="1" ht="18.95" customHeight="1" x14ac:dyDescent="0.25">
      <c r="A2" s="178" t="s">
        <v>502</v>
      </c>
      <c r="B2" s="179"/>
      <c r="C2" s="179"/>
      <c r="D2" s="179"/>
      <c r="E2" s="179"/>
      <c r="F2" s="179"/>
      <c r="G2" s="10" t="s">
        <v>499</v>
      </c>
      <c r="H2" s="18" t="s">
        <v>501</v>
      </c>
    </row>
    <row r="3" spans="1:8" s="11" customFormat="1" ht="18.95" customHeight="1" x14ac:dyDescent="0.25">
      <c r="A3" s="178" t="s">
        <v>597</v>
      </c>
      <c r="B3" s="179"/>
      <c r="C3" s="179"/>
      <c r="D3" s="179"/>
      <c r="E3" s="179"/>
      <c r="F3" s="179"/>
      <c r="G3" s="10" t="s">
        <v>500</v>
      </c>
      <c r="H3" s="18">
        <v>3</v>
      </c>
    </row>
    <row r="4" spans="1:8" s="11" customFormat="1" ht="18.95" customHeight="1" x14ac:dyDescent="0.25">
      <c r="A4" s="178" t="s">
        <v>516</v>
      </c>
      <c r="B4" s="179"/>
      <c r="C4" s="179"/>
      <c r="D4" s="179"/>
      <c r="E4" s="179"/>
      <c r="F4" s="179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1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1">
        <v>0</v>
      </c>
    </row>
    <row r="11" spans="1:8" x14ac:dyDescent="0.2">
      <c r="A11" s="16">
        <v>1121</v>
      </c>
      <c r="B11" s="14" t="s">
        <v>119</v>
      </c>
      <c r="C11" s="141">
        <v>0</v>
      </c>
    </row>
    <row r="12" spans="1:8" x14ac:dyDescent="0.2">
      <c r="C12" s="14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66">
        <v>875</v>
      </c>
      <c r="D15" s="141">
        <v>0</v>
      </c>
      <c r="E15" s="141">
        <v>0</v>
      </c>
      <c r="F15" s="141">
        <v>0</v>
      </c>
      <c r="G15" s="141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</row>
    <row r="17" spans="1:8" x14ac:dyDescent="0.2">
      <c r="C17" s="141"/>
      <c r="D17" s="141"/>
      <c r="E17" s="141"/>
      <c r="F17" s="141"/>
      <c r="G17" s="141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1">
        <v>0</v>
      </c>
      <c r="D20" s="141">
        <v>0</v>
      </c>
      <c r="E20" s="141">
        <v>0</v>
      </c>
      <c r="F20" s="141">
        <v>0</v>
      </c>
      <c r="G20" s="141">
        <v>0</v>
      </c>
      <c r="H20" s="14" t="str">
        <f>IF(OR(C20&lt;&gt;0, C21&lt;&gt;0, C22&lt;&gt;0, C23&lt;&gt;0, C24&lt;&gt;0, C25&lt;&gt;0, C26&lt;&gt;0, C27&lt;&gt;0, C28&lt;&gt;0), "", "SIN INFORMACIÓN QUE REVELAR")</f>
        <v>SIN INFORMACIÓN QUE REVELAR</v>
      </c>
    </row>
    <row r="21" spans="1:8" x14ac:dyDescent="0.2">
      <c r="A21" s="16">
        <v>1125</v>
      </c>
      <c r="B21" s="14" t="s">
        <v>129</v>
      </c>
      <c r="C21" s="141">
        <v>0</v>
      </c>
      <c r="D21" s="141">
        <v>0</v>
      </c>
      <c r="E21" s="141">
        <v>0</v>
      </c>
      <c r="F21" s="141">
        <v>0</v>
      </c>
      <c r="G21" s="141">
        <v>0</v>
      </c>
    </row>
    <row r="22" spans="1:8" x14ac:dyDescent="0.2">
      <c r="A22" s="16">
        <v>1126</v>
      </c>
      <c r="B22" s="14" t="s">
        <v>482</v>
      </c>
      <c r="C22" s="141">
        <v>0</v>
      </c>
      <c r="D22" s="141">
        <v>0</v>
      </c>
      <c r="E22" s="141">
        <v>0</v>
      </c>
      <c r="F22" s="141">
        <v>0</v>
      </c>
      <c r="G22" s="141">
        <v>0</v>
      </c>
    </row>
    <row r="23" spans="1:8" x14ac:dyDescent="0.2">
      <c r="A23" s="16">
        <v>1129</v>
      </c>
      <c r="B23" s="14" t="s">
        <v>483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</row>
    <row r="24" spans="1:8" x14ac:dyDescent="0.2">
      <c r="A24" s="16">
        <v>1131</v>
      </c>
      <c r="B24" s="14" t="s">
        <v>130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</row>
    <row r="25" spans="1:8" x14ac:dyDescent="0.2">
      <c r="A25" s="16">
        <v>1132</v>
      </c>
      <c r="B25" s="14" t="s">
        <v>131</v>
      </c>
      <c r="C25" s="141">
        <v>0</v>
      </c>
      <c r="D25" s="141">
        <v>0</v>
      </c>
      <c r="E25" s="141">
        <v>0</v>
      </c>
      <c r="F25" s="141">
        <v>0</v>
      </c>
      <c r="G25" s="141">
        <v>0</v>
      </c>
    </row>
    <row r="26" spans="1:8" x14ac:dyDescent="0.2">
      <c r="A26" s="16">
        <v>1133</v>
      </c>
      <c r="B26" s="14" t="s">
        <v>132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</row>
    <row r="27" spans="1:8" x14ac:dyDescent="0.2">
      <c r="A27" s="16">
        <v>1134</v>
      </c>
      <c r="B27" s="14" t="s">
        <v>133</v>
      </c>
      <c r="C27" s="141">
        <v>0</v>
      </c>
      <c r="D27" s="141">
        <v>0</v>
      </c>
      <c r="E27" s="141">
        <v>0</v>
      </c>
      <c r="F27" s="141">
        <v>0</v>
      </c>
      <c r="G27" s="141">
        <v>0</v>
      </c>
    </row>
    <row r="28" spans="1:8" x14ac:dyDescent="0.2">
      <c r="A28" s="16">
        <v>1139</v>
      </c>
      <c r="B28" s="14" t="s">
        <v>134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1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1">
        <v>0</v>
      </c>
    </row>
    <row r="34" spans="1:8" x14ac:dyDescent="0.2">
      <c r="A34" s="16">
        <v>1142</v>
      </c>
      <c r="B34" s="14" t="s">
        <v>138</v>
      </c>
      <c r="C34" s="141">
        <v>0</v>
      </c>
    </row>
    <row r="35" spans="1:8" x14ac:dyDescent="0.2">
      <c r="A35" s="16">
        <v>1143</v>
      </c>
      <c r="B35" s="14" t="s">
        <v>139</v>
      </c>
      <c r="C35" s="141">
        <v>0</v>
      </c>
    </row>
    <row r="36" spans="1:8" x14ac:dyDescent="0.2">
      <c r="A36" s="16">
        <v>1144</v>
      </c>
      <c r="B36" s="14" t="s">
        <v>140</v>
      </c>
      <c r="C36" s="141">
        <v>0</v>
      </c>
    </row>
    <row r="37" spans="1:8" x14ac:dyDescent="0.2">
      <c r="A37" s="16">
        <v>1145</v>
      </c>
      <c r="B37" s="14" t="s">
        <v>141</v>
      </c>
      <c r="C37" s="141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1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1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1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1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1">
        <v>0</v>
      </c>
    </row>
    <row r="52" spans="1:10" x14ac:dyDescent="0.2">
      <c r="A52" s="16">
        <v>1214</v>
      </c>
      <c r="B52" s="14" t="s">
        <v>147</v>
      </c>
      <c r="C52" s="141">
        <v>0</v>
      </c>
    </row>
    <row r="53" spans="1:10" x14ac:dyDescent="0.2">
      <c r="C53" s="14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1">
        <f>SUM(C57:C63)</f>
        <v>0</v>
      </c>
      <c r="D56" s="141">
        <f>SUM(D57:D63)</f>
        <v>0</v>
      </c>
      <c r="E56" s="141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1">
        <v>0</v>
      </c>
      <c r="D57" s="142"/>
      <c r="E57" s="142"/>
    </row>
    <row r="58" spans="1:10" x14ac:dyDescent="0.2">
      <c r="A58" s="16">
        <v>1232</v>
      </c>
      <c r="B58" s="14" t="s">
        <v>151</v>
      </c>
      <c r="C58" s="141">
        <v>0</v>
      </c>
      <c r="D58" s="141">
        <v>0</v>
      </c>
      <c r="E58" s="141">
        <v>0</v>
      </c>
    </row>
    <row r="59" spans="1:10" x14ac:dyDescent="0.2">
      <c r="A59" s="16">
        <v>1233</v>
      </c>
      <c r="B59" s="14" t="s">
        <v>152</v>
      </c>
      <c r="C59" s="141">
        <v>0</v>
      </c>
      <c r="D59" s="141">
        <v>0</v>
      </c>
      <c r="E59" s="141">
        <v>0</v>
      </c>
    </row>
    <row r="60" spans="1:10" x14ac:dyDescent="0.2">
      <c r="A60" s="16">
        <v>1234</v>
      </c>
      <c r="B60" s="14" t="s">
        <v>153</v>
      </c>
      <c r="C60" s="141">
        <v>0</v>
      </c>
      <c r="D60" s="141">
        <v>0</v>
      </c>
      <c r="E60" s="141">
        <v>0</v>
      </c>
    </row>
    <row r="61" spans="1:10" x14ac:dyDescent="0.2">
      <c r="A61" s="16">
        <v>1235</v>
      </c>
      <c r="B61" s="14" t="s">
        <v>154</v>
      </c>
      <c r="C61" s="141">
        <v>0</v>
      </c>
      <c r="D61" s="141">
        <v>0</v>
      </c>
      <c r="E61" s="141">
        <v>0</v>
      </c>
    </row>
    <row r="62" spans="1:10" x14ac:dyDescent="0.2">
      <c r="A62" s="16">
        <v>1236</v>
      </c>
      <c r="B62" s="14" t="s">
        <v>155</v>
      </c>
      <c r="C62" s="141">
        <v>0</v>
      </c>
      <c r="D62" s="141">
        <v>0</v>
      </c>
      <c r="E62" s="141">
        <v>0</v>
      </c>
    </row>
    <row r="63" spans="1:10" x14ac:dyDescent="0.2">
      <c r="A63" s="16">
        <v>1239</v>
      </c>
      <c r="B63" s="14" t="s">
        <v>156</v>
      </c>
      <c r="C63" s="141">
        <v>0</v>
      </c>
      <c r="D63" s="141">
        <v>0</v>
      </c>
      <c r="E63" s="141">
        <v>0</v>
      </c>
    </row>
    <row r="64" spans="1:10" x14ac:dyDescent="0.2">
      <c r="A64" s="16">
        <v>1240</v>
      </c>
      <c r="B64" s="14" t="s">
        <v>157</v>
      </c>
      <c r="C64" s="166">
        <f>SUM(C65:C72)</f>
        <v>738659.91</v>
      </c>
      <c r="D64" s="141">
        <f t="shared" ref="D64:E64" si="0">SUM(D65:D72)</f>
        <v>0</v>
      </c>
      <c r="E64" s="166">
        <f t="shared" si="0"/>
        <v>484072.4</v>
      </c>
    </row>
    <row r="65" spans="1:9" x14ac:dyDescent="0.2">
      <c r="A65" s="16">
        <v>1241</v>
      </c>
      <c r="B65" s="14" t="s">
        <v>158</v>
      </c>
      <c r="C65" s="166">
        <v>343499.02</v>
      </c>
      <c r="D65" s="141">
        <v>0</v>
      </c>
      <c r="E65" s="166">
        <v>167203.35</v>
      </c>
    </row>
    <row r="66" spans="1:9" x14ac:dyDescent="0.2">
      <c r="A66" s="16">
        <v>1242</v>
      </c>
      <c r="B66" s="14" t="s">
        <v>159</v>
      </c>
      <c r="C66" s="166">
        <v>31284.880000000001</v>
      </c>
      <c r="D66" s="141">
        <v>0</v>
      </c>
      <c r="E66" s="166">
        <v>3567.21</v>
      </c>
    </row>
    <row r="67" spans="1:9" x14ac:dyDescent="0.2">
      <c r="A67" s="16">
        <v>1243</v>
      </c>
      <c r="B67" s="14" t="s">
        <v>160</v>
      </c>
      <c r="C67" s="141">
        <v>0</v>
      </c>
      <c r="D67" s="141">
        <v>0</v>
      </c>
      <c r="E67" s="141">
        <v>0</v>
      </c>
    </row>
    <row r="68" spans="1:9" x14ac:dyDescent="0.2">
      <c r="A68" s="16">
        <v>1244</v>
      </c>
      <c r="B68" s="14" t="s">
        <v>161</v>
      </c>
      <c r="C68" s="166">
        <v>356900</v>
      </c>
      <c r="D68" s="141">
        <v>0</v>
      </c>
      <c r="E68" s="166">
        <v>309313.33</v>
      </c>
    </row>
    <row r="69" spans="1:9" x14ac:dyDescent="0.2">
      <c r="A69" s="16">
        <v>1245</v>
      </c>
      <c r="B69" s="14" t="s">
        <v>162</v>
      </c>
      <c r="C69" s="166">
        <v>485</v>
      </c>
      <c r="D69" s="141">
        <v>0</v>
      </c>
      <c r="E69" s="141">
        <v>0</v>
      </c>
    </row>
    <row r="70" spans="1:9" x14ac:dyDescent="0.2">
      <c r="A70" s="16">
        <v>1246</v>
      </c>
      <c r="B70" s="14" t="s">
        <v>163</v>
      </c>
      <c r="C70" s="166">
        <v>6491.01</v>
      </c>
      <c r="D70" s="141">
        <v>0</v>
      </c>
      <c r="E70" s="166">
        <v>3988.51</v>
      </c>
    </row>
    <row r="71" spans="1:9" x14ac:dyDescent="0.2">
      <c r="A71" s="16">
        <v>1247</v>
      </c>
      <c r="B71" s="14" t="s">
        <v>164</v>
      </c>
      <c r="C71" s="141">
        <v>0</v>
      </c>
      <c r="D71" s="141">
        <v>0</v>
      </c>
      <c r="E71" s="141">
        <v>0</v>
      </c>
    </row>
    <row r="72" spans="1:9" x14ac:dyDescent="0.2">
      <c r="A72" s="16">
        <v>1248</v>
      </c>
      <c r="B72" s="14" t="s">
        <v>165</v>
      </c>
      <c r="C72" s="141">
        <v>0</v>
      </c>
      <c r="D72" s="141">
        <v>0</v>
      </c>
      <c r="E72" s="141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66">
        <f>SUM(C77:C81)</f>
        <v>25212</v>
      </c>
      <c r="D76" s="141">
        <f>SUM(D77:D81)</f>
        <v>0</v>
      </c>
      <c r="E76" s="166">
        <f>SUM(E77:E81)</f>
        <v>25212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66">
        <v>25212</v>
      </c>
      <c r="D77" s="141">
        <v>0</v>
      </c>
      <c r="E77" s="166">
        <v>25212</v>
      </c>
    </row>
    <row r="78" spans="1:9" x14ac:dyDescent="0.2">
      <c r="A78" s="16">
        <v>1252</v>
      </c>
      <c r="B78" s="14" t="s">
        <v>169</v>
      </c>
      <c r="C78" s="141">
        <v>0</v>
      </c>
      <c r="D78" s="141">
        <v>0</v>
      </c>
      <c r="E78" s="141">
        <v>0</v>
      </c>
    </row>
    <row r="79" spans="1:9" x14ac:dyDescent="0.2">
      <c r="A79" s="16">
        <v>1253</v>
      </c>
      <c r="B79" s="14" t="s">
        <v>170</v>
      </c>
      <c r="C79" s="141">
        <v>0</v>
      </c>
      <c r="D79" s="141">
        <v>0</v>
      </c>
      <c r="E79" s="141">
        <v>0</v>
      </c>
    </row>
    <row r="80" spans="1:9" x14ac:dyDescent="0.2">
      <c r="A80" s="16">
        <v>1254</v>
      </c>
      <c r="B80" s="14" t="s">
        <v>171</v>
      </c>
      <c r="C80" s="141">
        <v>0</v>
      </c>
      <c r="D80" s="141">
        <v>0</v>
      </c>
      <c r="E80" s="141">
        <v>0</v>
      </c>
    </row>
    <row r="81" spans="1:8" x14ac:dyDescent="0.2">
      <c r="A81" s="16">
        <v>1259</v>
      </c>
      <c r="B81" s="14" t="s">
        <v>172</v>
      </c>
      <c r="C81" s="141">
        <v>0</v>
      </c>
      <c r="D81" s="141">
        <v>0</v>
      </c>
      <c r="E81" s="141">
        <v>0</v>
      </c>
    </row>
    <row r="82" spans="1:8" x14ac:dyDescent="0.2">
      <c r="A82" s="16">
        <v>1270</v>
      </c>
      <c r="B82" s="14" t="s">
        <v>173</v>
      </c>
      <c r="C82" s="141">
        <f>SUM(C83:C88)</f>
        <v>0</v>
      </c>
      <c r="D82" s="142"/>
      <c r="E82" s="142"/>
    </row>
    <row r="83" spans="1:8" x14ac:dyDescent="0.2">
      <c r="A83" s="16">
        <v>1271</v>
      </c>
      <c r="B83" s="14" t="s">
        <v>174</v>
      </c>
      <c r="C83" s="141">
        <v>0</v>
      </c>
      <c r="D83" s="142"/>
      <c r="E83" s="142"/>
    </row>
    <row r="84" spans="1:8" x14ac:dyDescent="0.2">
      <c r="A84" s="16">
        <v>1272</v>
      </c>
      <c r="B84" s="14" t="s">
        <v>175</v>
      </c>
      <c r="C84" s="141">
        <v>0</v>
      </c>
      <c r="D84" s="142"/>
      <c r="E84" s="142"/>
    </row>
    <row r="85" spans="1:8" x14ac:dyDescent="0.2">
      <c r="A85" s="16">
        <v>1273</v>
      </c>
      <c r="B85" s="14" t="s">
        <v>176</v>
      </c>
      <c r="C85" s="141">
        <v>0</v>
      </c>
      <c r="D85" s="142"/>
      <c r="E85" s="142"/>
    </row>
    <row r="86" spans="1:8" x14ac:dyDescent="0.2">
      <c r="A86" s="16">
        <v>1274</v>
      </c>
      <c r="B86" s="14" t="s">
        <v>177</v>
      </c>
      <c r="C86" s="141">
        <v>0</v>
      </c>
      <c r="D86" s="142"/>
      <c r="E86" s="142"/>
    </row>
    <row r="87" spans="1:8" x14ac:dyDescent="0.2">
      <c r="A87" s="16">
        <v>1275</v>
      </c>
      <c r="B87" s="14" t="s">
        <v>178</v>
      </c>
      <c r="C87" s="141">
        <v>0</v>
      </c>
      <c r="D87" s="142"/>
      <c r="E87" s="142"/>
    </row>
    <row r="88" spans="1:8" x14ac:dyDescent="0.2">
      <c r="A88" s="16">
        <v>1279</v>
      </c>
      <c r="B88" s="14" t="s">
        <v>179</v>
      </c>
      <c r="C88" s="141">
        <v>0</v>
      </c>
      <c r="D88" s="142"/>
      <c r="E88" s="142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1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1">
        <v>0</v>
      </c>
    </row>
    <row r="94" spans="1:8" x14ac:dyDescent="0.2">
      <c r="A94" s="16">
        <v>1162</v>
      </c>
      <c r="B94" s="14" t="s">
        <v>183</v>
      </c>
      <c r="C94" s="141">
        <v>0</v>
      </c>
    </row>
    <row r="95" spans="1:8" x14ac:dyDescent="0.2">
      <c r="C95" s="141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1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1">
        <v>0</v>
      </c>
    </row>
    <row r="100" spans="1:8" x14ac:dyDescent="0.2">
      <c r="A100" s="16">
        <v>1192</v>
      </c>
      <c r="B100" s="14" t="s">
        <v>486</v>
      </c>
      <c r="C100" s="141">
        <v>0</v>
      </c>
    </row>
    <row r="101" spans="1:8" x14ac:dyDescent="0.2">
      <c r="A101" s="16">
        <v>1193</v>
      </c>
      <c r="B101" s="14" t="s">
        <v>487</v>
      </c>
      <c r="C101" s="141">
        <v>0</v>
      </c>
    </row>
    <row r="102" spans="1:8" x14ac:dyDescent="0.2">
      <c r="A102" s="16">
        <v>1194</v>
      </c>
      <c r="B102" s="14" t="s">
        <v>488</v>
      </c>
      <c r="C102" s="141">
        <v>0</v>
      </c>
    </row>
    <row r="103" spans="1:8" x14ac:dyDescent="0.2">
      <c r="A103" s="16">
        <v>1290</v>
      </c>
      <c r="B103" s="14" t="s">
        <v>184</v>
      </c>
      <c r="C103" s="141">
        <f>SUM(C104:C106)</f>
        <v>0</v>
      </c>
    </row>
    <row r="104" spans="1:8" x14ac:dyDescent="0.2">
      <c r="A104" s="16">
        <v>1291</v>
      </c>
      <c r="B104" s="14" t="s">
        <v>185</v>
      </c>
      <c r="C104" s="141">
        <v>0</v>
      </c>
    </row>
    <row r="105" spans="1:8" x14ac:dyDescent="0.2">
      <c r="A105" s="16">
        <v>1292</v>
      </c>
      <c r="B105" s="14" t="s">
        <v>186</v>
      </c>
      <c r="C105" s="141">
        <v>0</v>
      </c>
    </row>
    <row r="106" spans="1:8" x14ac:dyDescent="0.2">
      <c r="A106" s="16">
        <v>1293</v>
      </c>
      <c r="B106" s="14" t="s">
        <v>187</v>
      </c>
      <c r="C106" s="141">
        <v>0</v>
      </c>
    </row>
    <row r="107" spans="1:8" x14ac:dyDescent="0.2">
      <c r="C107" s="14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66">
        <f>SUM(C111:C119)</f>
        <v>23853.45</v>
      </c>
      <c r="D110" s="166">
        <f>SUM(D111:D119)</f>
        <v>23853.45</v>
      </c>
      <c r="E110" s="141">
        <f>SUM(E111:E119)</f>
        <v>0</v>
      </c>
      <c r="F110" s="141">
        <f>SUM(F111:F119)</f>
        <v>0</v>
      </c>
      <c r="G110" s="141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1">
        <v>0</v>
      </c>
      <c r="D111" s="141">
        <f>C111</f>
        <v>0</v>
      </c>
      <c r="E111" s="141">
        <v>0</v>
      </c>
      <c r="F111" s="141">
        <v>0</v>
      </c>
      <c r="G111" s="141">
        <v>0</v>
      </c>
    </row>
    <row r="112" spans="1:8" x14ac:dyDescent="0.2">
      <c r="A112" s="16">
        <v>2112</v>
      </c>
      <c r="B112" s="14" t="s">
        <v>191</v>
      </c>
      <c r="C112" s="166">
        <v>10874</v>
      </c>
      <c r="D112" s="166">
        <f t="shared" ref="D112:D119" si="1">C112</f>
        <v>10874</v>
      </c>
      <c r="E112" s="141">
        <v>0</v>
      </c>
      <c r="F112" s="141">
        <v>0</v>
      </c>
      <c r="G112" s="141">
        <v>0</v>
      </c>
    </row>
    <row r="113" spans="1:8" x14ac:dyDescent="0.2">
      <c r="A113" s="16">
        <v>2113</v>
      </c>
      <c r="B113" s="14" t="s">
        <v>192</v>
      </c>
      <c r="C113" s="141">
        <v>0</v>
      </c>
      <c r="D113" s="141">
        <f t="shared" si="1"/>
        <v>0</v>
      </c>
      <c r="E113" s="141">
        <v>0</v>
      </c>
      <c r="F113" s="141">
        <v>0</v>
      </c>
      <c r="G113" s="141">
        <v>0</v>
      </c>
    </row>
    <row r="114" spans="1:8" x14ac:dyDescent="0.2">
      <c r="A114" s="16">
        <v>2114</v>
      </c>
      <c r="B114" s="14" t="s">
        <v>193</v>
      </c>
      <c r="C114" s="141">
        <v>0</v>
      </c>
      <c r="D114" s="141">
        <f t="shared" si="1"/>
        <v>0</v>
      </c>
      <c r="E114" s="141">
        <v>0</v>
      </c>
      <c r="F114" s="141">
        <v>0</v>
      </c>
      <c r="G114" s="141">
        <v>0</v>
      </c>
    </row>
    <row r="115" spans="1:8" x14ac:dyDescent="0.2">
      <c r="A115" s="16">
        <v>2115</v>
      </c>
      <c r="B115" s="14" t="s">
        <v>194</v>
      </c>
      <c r="C115" s="141">
        <v>0</v>
      </c>
      <c r="D115" s="141">
        <f t="shared" si="1"/>
        <v>0</v>
      </c>
      <c r="E115" s="141">
        <v>0</v>
      </c>
      <c r="F115" s="141">
        <v>0</v>
      </c>
      <c r="G115" s="141">
        <v>0</v>
      </c>
    </row>
    <row r="116" spans="1:8" x14ac:dyDescent="0.2">
      <c r="A116" s="16">
        <v>2116</v>
      </c>
      <c r="B116" s="14" t="s">
        <v>195</v>
      </c>
      <c r="C116" s="141">
        <v>0</v>
      </c>
      <c r="D116" s="141">
        <f t="shared" si="1"/>
        <v>0</v>
      </c>
      <c r="E116" s="141">
        <v>0</v>
      </c>
      <c r="F116" s="141">
        <v>0</v>
      </c>
      <c r="G116" s="141">
        <v>0</v>
      </c>
    </row>
    <row r="117" spans="1:8" x14ac:dyDescent="0.2">
      <c r="A117" s="16">
        <v>2117</v>
      </c>
      <c r="B117" s="14" t="s">
        <v>196</v>
      </c>
      <c r="C117" s="166">
        <v>12979.45</v>
      </c>
      <c r="D117" s="166">
        <f t="shared" si="1"/>
        <v>12979.45</v>
      </c>
      <c r="E117" s="141">
        <v>0</v>
      </c>
      <c r="F117" s="141">
        <v>0</v>
      </c>
      <c r="G117" s="141">
        <v>0</v>
      </c>
    </row>
    <row r="118" spans="1:8" x14ac:dyDescent="0.2">
      <c r="A118" s="16">
        <v>2118</v>
      </c>
      <c r="B118" s="14" t="s">
        <v>197</v>
      </c>
      <c r="C118" s="141">
        <v>0</v>
      </c>
      <c r="D118" s="141">
        <f t="shared" si="1"/>
        <v>0</v>
      </c>
      <c r="E118" s="141">
        <v>0</v>
      </c>
      <c r="F118" s="141">
        <v>0</v>
      </c>
      <c r="G118" s="141">
        <v>0</v>
      </c>
    </row>
    <row r="119" spans="1:8" x14ac:dyDescent="0.2">
      <c r="A119" s="16">
        <v>2119</v>
      </c>
      <c r="B119" s="14" t="s">
        <v>198</v>
      </c>
      <c r="C119" s="141">
        <v>0</v>
      </c>
      <c r="D119" s="141">
        <f t="shared" si="1"/>
        <v>0</v>
      </c>
      <c r="E119" s="141">
        <v>0</v>
      </c>
      <c r="F119" s="141">
        <v>0</v>
      </c>
      <c r="G119" s="141">
        <v>0</v>
      </c>
    </row>
    <row r="120" spans="1:8" x14ac:dyDescent="0.2">
      <c r="A120" s="16">
        <v>2120</v>
      </c>
      <c r="B120" s="14" t="s">
        <v>199</v>
      </c>
      <c r="C120" s="141">
        <f>SUM(C121:C123)</f>
        <v>0</v>
      </c>
      <c r="D120" s="141">
        <f t="shared" ref="D120:G120" si="2">SUM(D121:D123)</f>
        <v>0</v>
      </c>
      <c r="E120" s="141">
        <f t="shared" si="2"/>
        <v>0</v>
      </c>
      <c r="F120" s="141">
        <f t="shared" si="2"/>
        <v>0</v>
      </c>
      <c r="G120" s="141">
        <f t="shared" si="2"/>
        <v>0</v>
      </c>
    </row>
    <row r="121" spans="1:8" x14ac:dyDescent="0.2">
      <c r="A121" s="16">
        <v>2121</v>
      </c>
      <c r="B121" s="14" t="s">
        <v>200</v>
      </c>
      <c r="C121" s="141">
        <v>0</v>
      </c>
      <c r="D121" s="141">
        <f>C121</f>
        <v>0</v>
      </c>
      <c r="E121" s="141">
        <v>0</v>
      </c>
      <c r="F121" s="141">
        <v>0</v>
      </c>
      <c r="G121" s="141">
        <v>0</v>
      </c>
    </row>
    <row r="122" spans="1:8" x14ac:dyDescent="0.2">
      <c r="A122" s="16">
        <v>2122</v>
      </c>
      <c r="B122" s="14" t="s">
        <v>201</v>
      </c>
      <c r="C122" s="141">
        <v>0</v>
      </c>
      <c r="D122" s="141">
        <f t="shared" ref="D122:D123" si="3">C122</f>
        <v>0</v>
      </c>
      <c r="E122" s="141">
        <v>0</v>
      </c>
      <c r="F122" s="141">
        <v>0</v>
      </c>
      <c r="G122" s="141">
        <v>0</v>
      </c>
    </row>
    <row r="123" spans="1:8" x14ac:dyDescent="0.2">
      <c r="A123" s="16">
        <v>2129</v>
      </c>
      <c r="B123" s="14" t="s">
        <v>202</v>
      </c>
      <c r="C123" s="141">
        <v>0</v>
      </c>
      <c r="D123" s="141">
        <f t="shared" si="3"/>
        <v>0</v>
      </c>
      <c r="E123" s="141">
        <v>0</v>
      </c>
      <c r="F123" s="141">
        <v>0</v>
      </c>
      <c r="G123" s="141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1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1">
        <v>0</v>
      </c>
    </row>
    <row r="129" spans="1:8" x14ac:dyDescent="0.2">
      <c r="A129" s="16">
        <v>2162</v>
      </c>
      <c r="B129" s="14" t="s">
        <v>205</v>
      </c>
      <c r="C129" s="141">
        <v>0</v>
      </c>
    </row>
    <row r="130" spans="1:8" x14ac:dyDescent="0.2">
      <c r="A130" s="16">
        <v>2163</v>
      </c>
      <c r="B130" s="14" t="s">
        <v>206</v>
      </c>
      <c r="C130" s="141">
        <v>0</v>
      </c>
    </row>
    <row r="131" spans="1:8" x14ac:dyDescent="0.2">
      <c r="A131" s="16">
        <v>2164</v>
      </c>
      <c r="B131" s="14" t="s">
        <v>207</v>
      </c>
      <c r="C131" s="141">
        <v>0</v>
      </c>
    </row>
    <row r="132" spans="1:8" x14ac:dyDescent="0.2">
      <c r="A132" s="16">
        <v>2165</v>
      </c>
      <c r="B132" s="14" t="s">
        <v>208</v>
      </c>
      <c r="C132" s="141">
        <v>0</v>
      </c>
    </row>
    <row r="133" spans="1:8" x14ac:dyDescent="0.2">
      <c r="A133" s="16">
        <v>2166</v>
      </c>
      <c r="B133" s="14" t="s">
        <v>209</v>
      </c>
      <c r="C133" s="141">
        <v>0</v>
      </c>
    </row>
    <row r="134" spans="1:8" x14ac:dyDescent="0.2">
      <c r="A134" s="16">
        <v>2250</v>
      </c>
      <c r="B134" s="14" t="s">
        <v>210</v>
      </c>
      <c r="C134" s="141">
        <f>SUM(C135:C140)</f>
        <v>0</v>
      </c>
    </row>
    <row r="135" spans="1:8" x14ac:dyDescent="0.2">
      <c r="A135" s="16">
        <v>2251</v>
      </c>
      <c r="B135" s="14" t="s">
        <v>211</v>
      </c>
      <c r="C135" s="141">
        <v>0</v>
      </c>
    </row>
    <row r="136" spans="1:8" x14ac:dyDescent="0.2">
      <c r="A136" s="16">
        <v>2252</v>
      </c>
      <c r="B136" s="14" t="s">
        <v>212</v>
      </c>
      <c r="C136" s="141">
        <v>0</v>
      </c>
    </row>
    <row r="137" spans="1:8" x14ac:dyDescent="0.2">
      <c r="A137" s="16">
        <v>2253</v>
      </c>
      <c r="B137" s="14" t="s">
        <v>213</v>
      </c>
      <c r="C137" s="141">
        <v>0</v>
      </c>
    </row>
    <row r="138" spans="1:8" x14ac:dyDescent="0.2">
      <c r="A138" s="16">
        <v>2254</v>
      </c>
      <c r="B138" s="14" t="s">
        <v>214</v>
      </c>
      <c r="C138" s="141">
        <v>0</v>
      </c>
    </row>
    <row r="139" spans="1:8" x14ac:dyDescent="0.2">
      <c r="A139" s="16">
        <v>2255</v>
      </c>
      <c r="B139" s="14" t="s">
        <v>215</v>
      </c>
      <c r="C139" s="141">
        <v>0</v>
      </c>
    </row>
    <row r="140" spans="1:8" x14ac:dyDescent="0.2">
      <c r="A140" s="16">
        <v>2256</v>
      </c>
      <c r="B140" s="14" t="s">
        <v>216</v>
      </c>
      <c r="C140" s="141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1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1">
        <v>0</v>
      </c>
    </row>
    <row r="146" spans="1:5" x14ac:dyDescent="0.2">
      <c r="A146" s="16">
        <v>2152</v>
      </c>
      <c r="B146" s="14" t="s">
        <v>563</v>
      </c>
      <c r="C146" s="141">
        <v>0</v>
      </c>
    </row>
    <row r="147" spans="1:5" x14ac:dyDescent="0.2">
      <c r="A147" s="16">
        <v>2159</v>
      </c>
      <c r="B147" s="14" t="s">
        <v>217</v>
      </c>
      <c r="C147" s="141">
        <v>0</v>
      </c>
    </row>
    <row r="148" spans="1:5" x14ac:dyDescent="0.2">
      <c r="A148" s="16">
        <v>2240</v>
      </c>
      <c r="B148" s="14" t="s">
        <v>219</v>
      </c>
      <c r="C148" s="141">
        <f>SUM(C149:C151)</f>
        <v>0</v>
      </c>
    </row>
    <row r="149" spans="1:5" x14ac:dyDescent="0.2">
      <c r="A149" s="16">
        <v>2241</v>
      </c>
      <c r="B149" s="14" t="s">
        <v>220</v>
      </c>
      <c r="C149" s="141">
        <v>0</v>
      </c>
    </row>
    <row r="150" spans="1:5" x14ac:dyDescent="0.2">
      <c r="A150" s="16">
        <v>2242</v>
      </c>
      <c r="B150" s="14" t="s">
        <v>221</v>
      </c>
      <c r="C150" s="141">
        <v>0</v>
      </c>
    </row>
    <row r="151" spans="1:5" x14ac:dyDescent="0.2">
      <c r="A151" s="16">
        <v>2249</v>
      </c>
      <c r="B151" s="14" t="s">
        <v>222</v>
      </c>
      <c r="C151" s="141">
        <v>0</v>
      </c>
    </row>
    <row r="153" spans="1:5" x14ac:dyDescent="0.2">
      <c r="A153" s="111" t="s">
        <v>564</v>
      </c>
      <c r="B153" s="111"/>
      <c r="C153" s="111"/>
      <c r="D153" s="111"/>
      <c r="E153" s="111"/>
    </row>
    <row r="154" spans="1:5" x14ac:dyDescent="0.2">
      <c r="A154" s="112" t="s">
        <v>86</v>
      </c>
      <c r="B154" s="112" t="s">
        <v>83</v>
      </c>
      <c r="C154" s="112" t="s">
        <v>84</v>
      </c>
      <c r="D154" s="113" t="s">
        <v>87</v>
      </c>
      <c r="E154" s="113" t="s">
        <v>127</v>
      </c>
    </row>
    <row r="155" spans="1:5" x14ac:dyDescent="0.2">
      <c r="A155" s="114">
        <v>2170</v>
      </c>
      <c r="B155" s="115" t="s">
        <v>565</v>
      </c>
      <c r="C155" s="143">
        <f>SUM(C156:C158)</f>
        <v>0</v>
      </c>
      <c r="D155" s="115"/>
      <c r="E155" s="11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4">
        <v>2171</v>
      </c>
      <c r="B156" s="115" t="s">
        <v>566</v>
      </c>
      <c r="C156" s="143">
        <v>0</v>
      </c>
      <c r="D156" s="115"/>
      <c r="E156" s="115"/>
    </row>
    <row r="157" spans="1:5" x14ac:dyDescent="0.2">
      <c r="A157" s="114">
        <v>2172</v>
      </c>
      <c r="B157" s="115" t="s">
        <v>567</v>
      </c>
      <c r="C157" s="143">
        <v>0</v>
      </c>
      <c r="D157" s="115"/>
      <c r="E157" s="115"/>
    </row>
    <row r="158" spans="1:5" x14ac:dyDescent="0.2">
      <c r="A158" s="114">
        <v>2179</v>
      </c>
      <c r="B158" s="115" t="s">
        <v>568</v>
      </c>
      <c r="C158" s="143">
        <v>0</v>
      </c>
      <c r="D158" s="115"/>
      <c r="E158" s="115"/>
    </row>
    <row r="159" spans="1:5" x14ac:dyDescent="0.2">
      <c r="A159" s="114">
        <v>2260</v>
      </c>
      <c r="B159" s="115" t="s">
        <v>569</v>
      </c>
      <c r="C159" s="143">
        <f>SUM(C160:C163)</f>
        <v>0</v>
      </c>
      <c r="D159" s="115"/>
      <c r="E159" s="115"/>
    </row>
    <row r="160" spans="1:5" x14ac:dyDescent="0.2">
      <c r="A160" s="114">
        <v>2261</v>
      </c>
      <c r="B160" s="115" t="s">
        <v>570</v>
      </c>
      <c r="C160" s="143">
        <v>0</v>
      </c>
      <c r="D160" s="115"/>
    </row>
    <row r="161" spans="1:5" x14ac:dyDescent="0.2">
      <c r="A161" s="114">
        <v>2262</v>
      </c>
      <c r="B161" s="115" t="s">
        <v>571</v>
      </c>
      <c r="C161" s="143">
        <v>0</v>
      </c>
      <c r="D161" s="115"/>
      <c r="E161" s="115"/>
    </row>
    <row r="162" spans="1:5" x14ac:dyDescent="0.2">
      <c r="A162" s="114">
        <v>2263</v>
      </c>
      <c r="B162" s="115" t="s">
        <v>572</v>
      </c>
      <c r="C162" s="143">
        <v>0</v>
      </c>
      <c r="D162" s="115"/>
      <c r="E162" s="115"/>
    </row>
    <row r="163" spans="1:5" x14ac:dyDescent="0.2">
      <c r="A163" s="114">
        <v>2269</v>
      </c>
      <c r="B163" s="115" t="s">
        <v>573</v>
      </c>
      <c r="C163" s="143">
        <v>0</v>
      </c>
      <c r="D163" s="115"/>
      <c r="E163" s="115"/>
    </row>
    <row r="164" spans="1:5" x14ac:dyDescent="0.2">
      <c r="A164" s="115"/>
      <c r="B164" s="115"/>
      <c r="C164" s="115"/>
      <c r="D164" s="115"/>
      <c r="E164" s="115"/>
    </row>
    <row r="165" spans="1:5" x14ac:dyDescent="0.2">
      <c r="A165" s="111" t="s">
        <v>574</v>
      </c>
      <c r="B165" s="111"/>
      <c r="C165" s="111"/>
      <c r="D165" s="111"/>
      <c r="E165" s="111"/>
    </row>
    <row r="166" spans="1:5" x14ac:dyDescent="0.2">
      <c r="A166" s="112" t="s">
        <v>86</v>
      </c>
      <c r="B166" s="112" t="s">
        <v>83</v>
      </c>
      <c r="C166" s="112" t="s">
        <v>84</v>
      </c>
      <c r="D166" s="113" t="s">
        <v>87</v>
      </c>
      <c r="E166" s="113" t="s">
        <v>127</v>
      </c>
    </row>
    <row r="167" spans="1:5" x14ac:dyDescent="0.2">
      <c r="A167" s="114">
        <v>2190</v>
      </c>
      <c r="B167" s="115" t="s">
        <v>575</v>
      </c>
      <c r="C167" s="143">
        <f>SUM(C168:C170)</f>
        <v>0</v>
      </c>
      <c r="D167" s="115"/>
      <c r="E167" s="115" t="str">
        <f>IF(OR(C167&lt;&gt;0,C168&lt;&gt;0,C169&lt;&gt;0,C170&lt;&gt;0),"","SIN INFORMACIÓN QUE REVELAR")</f>
        <v>SIN INFORMACIÓN QUE REVELAR</v>
      </c>
    </row>
    <row r="168" spans="1:5" x14ac:dyDescent="0.2">
      <c r="A168" s="114">
        <v>2191</v>
      </c>
      <c r="B168" s="115" t="s">
        <v>576</v>
      </c>
      <c r="C168" s="143">
        <v>0</v>
      </c>
      <c r="D168" s="115"/>
      <c r="E168" s="115"/>
    </row>
    <row r="169" spans="1:5" x14ac:dyDescent="0.2">
      <c r="A169" s="114">
        <v>2192</v>
      </c>
      <c r="B169" s="115" t="s">
        <v>577</v>
      </c>
      <c r="C169" s="143">
        <v>0</v>
      </c>
      <c r="D169" s="115"/>
    </row>
    <row r="170" spans="1:5" x14ac:dyDescent="0.2">
      <c r="A170" s="114">
        <v>2199</v>
      </c>
      <c r="B170" s="115" t="s">
        <v>218</v>
      </c>
      <c r="C170" s="143">
        <v>0</v>
      </c>
      <c r="D170" s="115"/>
      <c r="E170" s="115"/>
    </row>
    <row r="171" spans="1:5" x14ac:dyDescent="0.2">
      <c r="A171" s="115"/>
      <c r="B171" s="115"/>
      <c r="C171" s="143"/>
      <c r="D171" s="115"/>
      <c r="E171" s="115"/>
    </row>
    <row r="172" spans="1:5" x14ac:dyDescent="0.2">
      <c r="A172" s="115"/>
      <c r="B172" s="115"/>
      <c r="C172" s="115"/>
      <c r="D172" s="115"/>
      <c r="E172" s="115"/>
    </row>
    <row r="173" spans="1:5" x14ac:dyDescent="0.2">
      <c r="A173" s="115"/>
      <c r="B173" s="115" t="s">
        <v>518</v>
      </c>
      <c r="C173" s="115"/>
      <c r="D173" s="115"/>
      <c r="E17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0" t="s">
        <v>596</v>
      </c>
      <c r="B1" s="180"/>
      <c r="C1" s="180"/>
      <c r="D1" s="20" t="s">
        <v>498</v>
      </c>
      <c r="E1" s="21">
        <v>2025</v>
      </c>
    </row>
    <row r="2" spans="1:5" ht="18.95" customHeight="1" x14ac:dyDescent="0.2">
      <c r="A2" s="180" t="s">
        <v>504</v>
      </c>
      <c r="B2" s="180"/>
      <c r="C2" s="180"/>
      <c r="D2" s="20" t="s">
        <v>499</v>
      </c>
      <c r="E2" s="21" t="s">
        <v>501</v>
      </c>
    </row>
    <row r="3" spans="1:5" ht="18.95" customHeight="1" x14ac:dyDescent="0.2">
      <c r="A3" s="180" t="s">
        <v>597</v>
      </c>
      <c r="B3" s="180"/>
      <c r="C3" s="180"/>
      <c r="D3" s="20" t="s">
        <v>500</v>
      </c>
      <c r="E3" s="21">
        <v>3</v>
      </c>
    </row>
    <row r="4" spans="1:5" ht="18.95" customHeight="1" x14ac:dyDescent="0.2">
      <c r="A4" s="180" t="s">
        <v>516</v>
      </c>
      <c r="B4" s="180"/>
      <c r="C4" s="18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4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4296</v>
      </c>
      <c r="E10" s="14"/>
    </row>
    <row r="11" spans="1:5" x14ac:dyDescent="0.2">
      <c r="A11" s="26">
        <v>3130</v>
      </c>
      <c r="B11" s="22" t="s">
        <v>385</v>
      </c>
      <c r="C11" s="144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1860358.55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215819.13</v>
      </c>
    </row>
    <row r="17" spans="1:5" x14ac:dyDescent="0.2">
      <c r="A17" s="26">
        <v>3230</v>
      </c>
      <c r="B17" s="22" t="s">
        <v>389</v>
      </c>
      <c r="C17" s="144">
        <f>SUM(C18:C21)</f>
        <v>0</v>
      </c>
    </row>
    <row r="18" spans="1:5" x14ac:dyDescent="0.2">
      <c r="A18" s="26">
        <v>3231</v>
      </c>
      <c r="B18" s="22" t="s">
        <v>390</v>
      </c>
      <c r="C18" s="144">
        <v>0</v>
      </c>
    </row>
    <row r="19" spans="1:5" x14ac:dyDescent="0.2">
      <c r="A19" s="26">
        <v>3232</v>
      </c>
      <c r="B19" s="22" t="s">
        <v>391</v>
      </c>
      <c r="C19" s="144">
        <v>0</v>
      </c>
      <c r="E19" s="14"/>
    </row>
    <row r="20" spans="1:5" x14ac:dyDescent="0.2">
      <c r="A20" s="26">
        <v>3233</v>
      </c>
      <c r="B20" s="22" t="s">
        <v>392</v>
      </c>
      <c r="C20" s="144">
        <v>0</v>
      </c>
    </row>
    <row r="21" spans="1:5" x14ac:dyDescent="0.2">
      <c r="A21" s="26">
        <v>3239</v>
      </c>
      <c r="B21" s="22" t="s">
        <v>393</v>
      </c>
      <c r="C21" s="144">
        <v>0</v>
      </c>
    </row>
    <row r="22" spans="1:5" x14ac:dyDescent="0.2">
      <c r="A22" s="26">
        <v>3240</v>
      </c>
      <c r="B22" s="22" t="s">
        <v>394</v>
      </c>
      <c r="C22" s="144">
        <f>SUM(C23:C25)</f>
        <v>0</v>
      </c>
    </row>
    <row r="23" spans="1:5" x14ac:dyDescent="0.2">
      <c r="A23" s="26">
        <v>3241</v>
      </c>
      <c r="B23" s="22" t="s">
        <v>395</v>
      </c>
      <c r="C23" s="144">
        <v>0</v>
      </c>
    </row>
    <row r="24" spans="1:5" x14ac:dyDescent="0.2">
      <c r="A24" s="26">
        <v>3242</v>
      </c>
      <c r="B24" s="22" t="s">
        <v>396</v>
      </c>
      <c r="C24" s="144">
        <v>0</v>
      </c>
    </row>
    <row r="25" spans="1:5" x14ac:dyDescent="0.2">
      <c r="A25" s="26">
        <v>3243</v>
      </c>
      <c r="B25" s="22" t="s">
        <v>397</v>
      </c>
      <c r="C25" s="144">
        <v>0</v>
      </c>
    </row>
    <row r="26" spans="1:5" x14ac:dyDescent="0.2">
      <c r="A26" s="26">
        <v>3250</v>
      </c>
      <c r="B26" s="22" t="s">
        <v>398</v>
      </c>
      <c r="C26" s="144">
        <f>SUM(C27:C29)</f>
        <v>0</v>
      </c>
    </row>
    <row r="27" spans="1:5" x14ac:dyDescent="0.2">
      <c r="A27" s="26">
        <v>3251</v>
      </c>
      <c r="B27" s="22" t="s">
        <v>399</v>
      </c>
      <c r="C27" s="144">
        <v>0</v>
      </c>
    </row>
    <row r="28" spans="1:5" x14ac:dyDescent="0.2">
      <c r="A28" s="26">
        <v>3252</v>
      </c>
      <c r="B28" s="22" t="s">
        <v>400</v>
      </c>
      <c r="C28" s="144">
        <v>0</v>
      </c>
    </row>
    <row r="29" spans="1:5" x14ac:dyDescent="0.2">
      <c r="A29" s="26">
        <v>3253</v>
      </c>
      <c r="B29" s="22" t="s">
        <v>595</v>
      </c>
      <c r="C29" s="144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F62" sqref="F6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80" t="s">
        <v>596</v>
      </c>
      <c r="B1" s="180"/>
      <c r="C1" s="180"/>
      <c r="D1" s="20" t="s">
        <v>498</v>
      </c>
      <c r="E1" s="21">
        <v>2025</v>
      </c>
    </row>
    <row r="2" spans="1:5" s="28" customFormat="1" ht="18.95" customHeight="1" x14ac:dyDescent="0.25">
      <c r="A2" s="180" t="s">
        <v>505</v>
      </c>
      <c r="B2" s="180"/>
      <c r="C2" s="180"/>
      <c r="D2" s="20" t="s">
        <v>499</v>
      </c>
      <c r="E2" s="21" t="s">
        <v>501</v>
      </c>
    </row>
    <row r="3" spans="1:5" s="28" customFormat="1" ht="18.95" customHeight="1" x14ac:dyDescent="0.25">
      <c r="A3" s="180" t="s">
        <v>597</v>
      </c>
      <c r="B3" s="180"/>
      <c r="C3" s="180"/>
      <c r="D3" s="20" t="s">
        <v>500</v>
      </c>
      <c r="E3" s="21">
        <v>3</v>
      </c>
    </row>
    <row r="4" spans="1:5" s="28" customFormat="1" ht="18.95" customHeight="1" x14ac:dyDescent="0.25">
      <c r="A4" s="180" t="s">
        <v>516</v>
      </c>
      <c r="B4" s="180"/>
      <c r="C4" s="18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4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5"/>
    </row>
    <row r="9" spans="1:5" x14ac:dyDescent="0.2">
      <c r="A9" s="26">
        <v>1111</v>
      </c>
      <c r="B9" s="22" t="s">
        <v>401</v>
      </c>
      <c r="C9" s="144">
        <v>0</v>
      </c>
      <c r="D9" s="144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1848864.62</v>
      </c>
      <c r="D10" s="27">
        <v>2100610.9500000002</v>
      </c>
    </row>
    <row r="11" spans="1:5" x14ac:dyDescent="0.2">
      <c r="A11" s="26">
        <v>1113</v>
      </c>
      <c r="B11" s="22" t="s">
        <v>403</v>
      </c>
      <c r="C11" s="144">
        <v>0</v>
      </c>
      <c r="D11" s="144">
        <v>0</v>
      </c>
    </row>
    <row r="12" spans="1:5" x14ac:dyDescent="0.2">
      <c r="A12" s="26">
        <v>1114</v>
      </c>
      <c r="B12" s="22" t="s">
        <v>117</v>
      </c>
      <c r="C12" s="144">
        <v>0</v>
      </c>
      <c r="D12" s="144">
        <v>0</v>
      </c>
    </row>
    <row r="13" spans="1:5" x14ac:dyDescent="0.2">
      <c r="A13" s="26">
        <v>1115</v>
      </c>
      <c r="B13" s="22" t="s">
        <v>118</v>
      </c>
      <c r="C13" s="144">
        <v>0</v>
      </c>
      <c r="D13" s="144">
        <v>0</v>
      </c>
    </row>
    <row r="14" spans="1:5" x14ac:dyDescent="0.2">
      <c r="A14" s="26">
        <v>1116</v>
      </c>
      <c r="B14" s="22" t="s">
        <v>404</v>
      </c>
      <c r="C14" s="144">
        <v>0</v>
      </c>
      <c r="D14" s="144">
        <v>0</v>
      </c>
    </row>
    <row r="15" spans="1:5" x14ac:dyDescent="0.2">
      <c r="A15" s="26">
        <v>1119</v>
      </c>
      <c r="B15" s="22" t="s">
        <v>405</v>
      </c>
      <c r="C15" s="144">
        <v>0</v>
      </c>
      <c r="D15" s="144">
        <v>0</v>
      </c>
    </row>
    <row r="16" spans="1:5" x14ac:dyDescent="0.2">
      <c r="A16" s="33">
        <v>1110</v>
      </c>
      <c r="B16" s="34" t="s">
        <v>519</v>
      </c>
      <c r="C16" s="165">
        <f>SUM(C9:C15)</f>
        <v>1848864.62</v>
      </c>
      <c r="D16" s="165">
        <f>SUM(D9:D15)</f>
        <v>2100610.9500000002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5">
        <f>SUM(C22:C28)</f>
        <v>0</v>
      </c>
      <c r="D21" s="145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4">
        <v>0</v>
      </c>
      <c r="D22" s="144">
        <v>0</v>
      </c>
    </row>
    <row r="23" spans="1:5" x14ac:dyDescent="0.2">
      <c r="A23" s="26">
        <v>1232</v>
      </c>
      <c r="B23" s="22" t="s">
        <v>151</v>
      </c>
      <c r="C23" s="144">
        <v>0</v>
      </c>
      <c r="D23" s="144">
        <v>0</v>
      </c>
    </row>
    <row r="24" spans="1:5" x14ac:dyDescent="0.2">
      <c r="A24" s="26">
        <v>1233</v>
      </c>
      <c r="B24" s="22" t="s">
        <v>152</v>
      </c>
      <c r="C24" s="144">
        <v>0</v>
      </c>
      <c r="D24" s="144">
        <v>0</v>
      </c>
    </row>
    <row r="25" spans="1:5" x14ac:dyDescent="0.2">
      <c r="A25" s="26">
        <v>1234</v>
      </c>
      <c r="B25" s="22" t="s">
        <v>153</v>
      </c>
      <c r="C25" s="144">
        <v>0</v>
      </c>
      <c r="D25" s="144">
        <v>0</v>
      </c>
    </row>
    <row r="26" spans="1:5" x14ac:dyDescent="0.2">
      <c r="A26" s="26">
        <v>1235</v>
      </c>
      <c r="B26" s="22" t="s">
        <v>154</v>
      </c>
      <c r="C26" s="144">
        <v>0</v>
      </c>
      <c r="D26" s="144">
        <v>0</v>
      </c>
    </row>
    <row r="27" spans="1:5" x14ac:dyDescent="0.2">
      <c r="A27" s="26">
        <v>1236</v>
      </c>
      <c r="B27" s="22" t="s">
        <v>155</v>
      </c>
      <c r="C27" s="144">
        <v>0</v>
      </c>
      <c r="D27" s="144">
        <v>0</v>
      </c>
    </row>
    <row r="28" spans="1:5" x14ac:dyDescent="0.2">
      <c r="A28" s="26">
        <v>1239</v>
      </c>
      <c r="B28" s="22" t="s">
        <v>156</v>
      </c>
      <c r="C28" s="144">
        <v>0</v>
      </c>
      <c r="D28" s="144">
        <v>0</v>
      </c>
    </row>
    <row r="29" spans="1:5" x14ac:dyDescent="0.2">
      <c r="A29" s="33">
        <v>1240</v>
      </c>
      <c r="B29" s="34" t="s">
        <v>157</v>
      </c>
      <c r="C29" s="165">
        <f>SUM(C30:C37)</f>
        <v>23606</v>
      </c>
      <c r="D29" s="165">
        <f>SUM(D30:D37)</f>
        <v>26916.09</v>
      </c>
    </row>
    <row r="30" spans="1:5" x14ac:dyDescent="0.2">
      <c r="A30" s="26">
        <v>1241</v>
      </c>
      <c r="B30" s="22" t="s">
        <v>158</v>
      </c>
      <c r="C30" s="27">
        <v>23606</v>
      </c>
      <c r="D30" s="27">
        <v>15999</v>
      </c>
    </row>
    <row r="31" spans="1:5" x14ac:dyDescent="0.2">
      <c r="A31" s="26">
        <v>1242</v>
      </c>
      <c r="B31" s="22" t="s">
        <v>159</v>
      </c>
      <c r="C31" s="144">
        <v>0</v>
      </c>
      <c r="D31" s="27">
        <v>10917.09</v>
      </c>
    </row>
    <row r="32" spans="1:5" x14ac:dyDescent="0.2">
      <c r="A32" s="26">
        <v>1243</v>
      </c>
      <c r="B32" s="22" t="s">
        <v>160</v>
      </c>
      <c r="C32" s="144">
        <v>0</v>
      </c>
      <c r="D32" s="144">
        <v>0</v>
      </c>
    </row>
    <row r="33" spans="1:5" x14ac:dyDescent="0.2">
      <c r="A33" s="26">
        <v>1244</v>
      </c>
      <c r="B33" s="22" t="s">
        <v>161</v>
      </c>
      <c r="C33" s="144">
        <v>0</v>
      </c>
      <c r="D33" s="144">
        <v>0</v>
      </c>
    </row>
    <row r="34" spans="1:5" x14ac:dyDescent="0.2">
      <c r="A34" s="26">
        <v>1245</v>
      </c>
      <c r="B34" s="22" t="s">
        <v>162</v>
      </c>
      <c r="C34" s="144">
        <v>0</v>
      </c>
      <c r="D34" s="144">
        <v>0</v>
      </c>
    </row>
    <row r="35" spans="1:5" x14ac:dyDescent="0.2">
      <c r="A35" s="26">
        <v>1246</v>
      </c>
      <c r="B35" s="22" t="s">
        <v>163</v>
      </c>
      <c r="C35" s="144">
        <v>0</v>
      </c>
      <c r="D35" s="144">
        <v>0</v>
      </c>
    </row>
    <row r="36" spans="1:5" x14ac:dyDescent="0.2">
      <c r="A36" s="26">
        <v>1247</v>
      </c>
      <c r="B36" s="22" t="s">
        <v>164</v>
      </c>
      <c r="C36" s="144">
        <v>0</v>
      </c>
      <c r="D36" s="144">
        <v>0</v>
      </c>
    </row>
    <row r="37" spans="1:5" x14ac:dyDescent="0.2">
      <c r="A37" s="26">
        <v>1248</v>
      </c>
      <c r="B37" s="22" t="s">
        <v>165</v>
      </c>
      <c r="C37" s="144">
        <v>0</v>
      </c>
      <c r="D37" s="144">
        <v>0</v>
      </c>
    </row>
    <row r="38" spans="1:5" x14ac:dyDescent="0.2">
      <c r="A38" s="116">
        <v>1250</v>
      </c>
      <c r="B38" s="117" t="s">
        <v>167</v>
      </c>
      <c r="C38" s="146">
        <f>SUM(C39:C43)</f>
        <v>0</v>
      </c>
      <c r="D38" s="146">
        <f>SUM(D39:D43)</f>
        <v>0</v>
      </c>
    </row>
    <row r="39" spans="1:5" x14ac:dyDescent="0.2">
      <c r="A39" s="118">
        <v>1251</v>
      </c>
      <c r="B39" s="119" t="s">
        <v>168</v>
      </c>
      <c r="C39" s="147">
        <v>0</v>
      </c>
      <c r="D39" s="147">
        <v>0</v>
      </c>
    </row>
    <row r="40" spans="1:5" x14ac:dyDescent="0.2">
      <c r="A40" s="118">
        <v>1252</v>
      </c>
      <c r="B40" s="119" t="s">
        <v>169</v>
      </c>
      <c r="C40" s="147">
        <v>0</v>
      </c>
      <c r="D40" s="147">
        <v>0</v>
      </c>
    </row>
    <row r="41" spans="1:5" x14ac:dyDescent="0.2">
      <c r="A41" s="118">
        <v>1253</v>
      </c>
      <c r="B41" s="119" t="s">
        <v>170</v>
      </c>
      <c r="C41" s="147">
        <v>0</v>
      </c>
      <c r="D41" s="147">
        <v>0</v>
      </c>
    </row>
    <row r="42" spans="1:5" x14ac:dyDescent="0.2">
      <c r="A42" s="118">
        <v>1254</v>
      </c>
      <c r="B42" s="119" t="s">
        <v>171</v>
      </c>
      <c r="C42" s="147">
        <v>0</v>
      </c>
      <c r="D42" s="147">
        <v>0</v>
      </c>
    </row>
    <row r="43" spans="1:5" x14ac:dyDescent="0.2">
      <c r="A43" s="118">
        <v>1259</v>
      </c>
      <c r="B43" s="119" t="s">
        <v>172</v>
      </c>
      <c r="C43" s="147">
        <v>0</v>
      </c>
      <c r="D43" s="147">
        <v>0</v>
      </c>
    </row>
    <row r="44" spans="1:5" x14ac:dyDescent="0.2">
      <c r="B44" s="82" t="s">
        <v>520</v>
      </c>
      <c r="C44" s="165">
        <f>C21+C29+C38</f>
        <v>23606</v>
      </c>
      <c r="D44" s="165">
        <f>D21+D29+D38</f>
        <v>26916.09</v>
      </c>
    </row>
    <row r="46" spans="1:5" x14ac:dyDescent="0.2">
      <c r="A46" s="24" t="s">
        <v>586</v>
      </c>
      <c r="B46" s="24"/>
      <c r="C46" s="24"/>
      <c r="D46" s="24"/>
      <c r="E46" s="134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5"/>
    </row>
    <row r="48" spans="1:5" x14ac:dyDescent="0.2">
      <c r="A48" s="33">
        <v>3210</v>
      </c>
      <c r="B48" s="34" t="s">
        <v>521</v>
      </c>
      <c r="C48" s="165">
        <v>1860358.55</v>
      </c>
      <c r="D48" s="165">
        <v>1999070.03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5">
        <f>C54+C66+C94+C97+C50</f>
        <v>0</v>
      </c>
      <c r="D49" s="165">
        <f>D54+D66+D94+D97+D50</f>
        <v>100928.92</v>
      </c>
    </row>
    <row r="50" spans="1:4" x14ac:dyDescent="0.2">
      <c r="A50" s="94">
        <v>5100</v>
      </c>
      <c r="B50" s="95" t="s">
        <v>278</v>
      </c>
      <c r="C50" s="148">
        <f>SUM(C53+C51)</f>
        <v>0</v>
      </c>
      <c r="D50" s="148">
        <f>SUM(D53+D51)</f>
        <v>0</v>
      </c>
    </row>
    <row r="51" spans="1:4" x14ac:dyDescent="0.2">
      <c r="A51" s="121">
        <v>5120</v>
      </c>
      <c r="B51" s="132" t="s">
        <v>145</v>
      </c>
      <c r="C51" s="149">
        <f>C52</f>
        <v>0</v>
      </c>
      <c r="D51" s="149">
        <f>D52</f>
        <v>0</v>
      </c>
    </row>
    <row r="52" spans="1:4" x14ac:dyDescent="0.2">
      <c r="A52" s="114">
        <v>5120</v>
      </c>
      <c r="B52" s="133" t="s">
        <v>145</v>
      </c>
      <c r="C52" s="143">
        <v>0</v>
      </c>
      <c r="D52" s="143">
        <v>0</v>
      </c>
    </row>
    <row r="53" spans="1:4" x14ac:dyDescent="0.2">
      <c r="A53" s="96">
        <v>5130</v>
      </c>
      <c r="B53" s="97" t="s">
        <v>539</v>
      </c>
      <c r="C53" s="150">
        <v>0</v>
      </c>
      <c r="D53" s="150">
        <v>0</v>
      </c>
    </row>
    <row r="54" spans="1:4" x14ac:dyDescent="0.2">
      <c r="A54" s="33">
        <v>5400</v>
      </c>
      <c r="B54" s="34" t="s">
        <v>343</v>
      </c>
      <c r="C54" s="145">
        <f>C55+C57+C59+C61+C63</f>
        <v>0</v>
      </c>
      <c r="D54" s="145">
        <f>D55+D57+D59+D61+D63</f>
        <v>0</v>
      </c>
    </row>
    <row r="55" spans="1:4" x14ac:dyDescent="0.2">
      <c r="A55" s="26">
        <v>5410</v>
      </c>
      <c r="B55" s="22" t="s">
        <v>511</v>
      </c>
      <c r="C55" s="144">
        <f>C56</f>
        <v>0</v>
      </c>
      <c r="D55" s="144">
        <f>D56</f>
        <v>0</v>
      </c>
    </row>
    <row r="56" spans="1:4" x14ac:dyDescent="0.2">
      <c r="A56" s="26">
        <v>5411</v>
      </c>
      <c r="B56" s="22" t="s">
        <v>345</v>
      </c>
      <c r="C56" s="144">
        <v>0</v>
      </c>
      <c r="D56" s="144">
        <v>0</v>
      </c>
    </row>
    <row r="57" spans="1:4" x14ac:dyDescent="0.2">
      <c r="A57" s="26">
        <v>5420</v>
      </c>
      <c r="B57" s="22" t="s">
        <v>512</v>
      </c>
      <c r="C57" s="144">
        <f>C58</f>
        <v>0</v>
      </c>
      <c r="D57" s="144">
        <f>D58</f>
        <v>0</v>
      </c>
    </row>
    <row r="58" spans="1:4" x14ac:dyDescent="0.2">
      <c r="A58" s="26">
        <v>5421</v>
      </c>
      <c r="B58" s="22" t="s">
        <v>348</v>
      </c>
      <c r="C58" s="144">
        <v>0</v>
      </c>
      <c r="D58" s="144">
        <v>0</v>
      </c>
    </row>
    <row r="59" spans="1:4" x14ac:dyDescent="0.2">
      <c r="A59" s="26">
        <v>5430</v>
      </c>
      <c r="B59" s="22" t="s">
        <v>513</v>
      </c>
      <c r="C59" s="144">
        <f>C60</f>
        <v>0</v>
      </c>
      <c r="D59" s="144">
        <f>D60</f>
        <v>0</v>
      </c>
    </row>
    <row r="60" spans="1:4" x14ac:dyDescent="0.2">
      <c r="A60" s="26">
        <v>5431</v>
      </c>
      <c r="B60" s="22" t="s">
        <v>351</v>
      </c>
      <c r="C60" s="144">
        <v>0</v>
      </c>
      <c r="D60" s="144">
        <v>0</v>
      </c>
    </row>
    <row r="61" spans="1:4" x14ac:dyDescent="0.2">
      <c r="A61" s="26">
        <v>5440</v>
      </c>
      <c r="B61" s="22" t="s">
        <v>514</v>
      </c>
      <c r="C61" s="144">
        <f>C62</f>
        <v>0</v>
      </c>
      <c r="D61" s="144">
        <f>D62</f>
        <v>0</v>
      </c>
    </row>
    <row r="62" spans="1:4" x14ac:dyDescent="0.2">
      <c r="A62" s="26">
        <v>5441</v>
      </c>
      <c r="B62" s="22" t="s">
        <v>514</v>
      </c>
      <c r="C62" s="144">
        <v>0</v>
      </c>
      <c r="D62" s="144">
        <v>0</v>
      </c>
    </row>
    <row r="63" spans="1:4" x14ac:dyDescent="0.2">
      <c r="A63" s="26">
        <v>5450</v>
      </c>
      <c r="B63" s="22" t="s">
        <v>515</v>
      </c>
      <c r="C63" s="144">
        <f>SUM(C64:C65)</f>
        <v>0</v>
      </c>
      <c r="D63" s="144">
        <f>SUM(D64:D65)</f>
        <v>0</v>
      </c>
    </row>
    <row r="64" spans="1:4" x14ac:dyDescent="0.2">
      <c r="A64" s="26">
        <v>5451</v>
      </c>
      <c r="B64" s="22" t="s">
        <v>355</v>
      </c>
      <c r="C64" s="144">
        <v>0</v>
      </c>
      <c r="D64" s="144">
        <v>0</v>
      </c>
    </row>
    <row r="65" spans="1:4" x14ac:dyDescent="0.2">
      <c r="A65" s="26">
        <v>5452</v>
      </c>
      <c r="B65" s="22" t="s">
        <v>356</v>
      </c>
      <c r="C65" s="144">
        <v>0</v>
      </c>
      <c r="D65" s="144">
        <v>0</v>
      </c>
    </row>
    <row r="66" spans="1:4" x14ac:dyDescent="0.2">
      <c r="A66" s="33">
        <v>5500</v>
      </c>
      <c r="B66" s="34" t="s">
        <v>357</v>
      </c>
      <c r="C66" s="145">
        <f>C67+C76+C79+C85</f>
        <v>0</v>
      </c>
      <c r="D66" s="165">
        <f>D67+D76+D79+D85</f>
        <v>93176.92</v>
      </c>
    </row>
    <row r="67" spans="1:4" x14ac:dyDescent="0.2">
      <c r="A67" s="26">
        <v>5510</v>
      </c>
      <c r="B67" s="22" t="s">
        <v>358</v>
      </c>
      <c r="C67" s="144">
        <f>SUM(C68:C75)</f>
        <v>0</v>
      </c>
      <c r="D67" s="27">
        <f>SUM(D68:D75)</f>
        <v>93176.92</v>
      </c>
    </row>
    <row r="68" spans="1:4" x14ac:dyDescent="0.2">
      <c r="A68" s="26">
        <v>5511</v>
      </c>
      <c r="B68" s="22" t="s">
        <v>359</v>
      </c>
      <c r="C68" s="144">
        <v>0</v>
      </c>
      <c r="D68" s="144">
        <v>0</v>
      </c>
    </row>
    <row r="69" spans="1:4" x14ac:dyDescent="0.2">
      <c r="A69" s="26">
        <v>5512</v>
      </c>
      <c r="B69" s="22" t="s">
        <v>360</v>
      </c>
      <c r="C69" s="144">
        <v>0</v>
      </c>
      <c r="D69" s="144">
        <v>0</v>
      </c>
    </row>
    <row r="70" spans="1:4" x14ac:dyDescent="0.2">
      <c r="A70" s="26">
        <v>5513</v>
      </c>
      <c r="B70" s="22" t="s">
        <v>361</v>
      </c>
      <c r="C70" s="144">
        <v>0</v>
      </c>
      <c r="D70" s="144">
        <v>0</v>
      </c>
    </row>
    <row r="71" spans="1:4" x14ac:dyDescent="0.2">
      <c r="A71" s="26">
        <v>5514</v>
      </c>
      <c r="B71" s="22" t="s">
        <v>362</v>
      </c>
      <c r="C71" s="144">
        <v>0</v>
      </c>
      <c r="D71" s="144">
        <v>0</v>
      </c>
    </row>
    <row r="72" spans="1:4" x14ac:dyDescent="0.2">
      <c r="A72" s="26">
        <v>5515</v>
      </c>
      <c r="B72" s="22" t="s">
        <v>363</v>
      </c>
      <c r="C72" s="144">
        <v>0</v>
      </c>
      <c r="D72" s="27">
        <v>93176.92</v>
      </c>
    </row>
    <row r="73" spans="1:4" x14ac:dyDescent="0.2">
      <c r="A73" s="26">
        <v>5516</v>
      </c>
      <c r="B73" s="22" t="s">
        <v>364</v>
      </c>
      <c r="C73" s="144">
        <v>0</v>
      </c>
      <c r="D73" s="144">
        <v>0</v>
      </c>
    </row>
    <row r="74" spans="1:4" x14ac:dyDescent="0.2">
      <c r="A74" s="26">
        <v>5517</v>
      </c>
      <c r="B74" s="22" t="s">
        <v>365</v>
      </c>
      <c r="C74" s="144">
        <v>0</v>
      </c>
      <c r="D74" s="144">
        <v>0</v>
      </c>
    </row>
    <row r="75" spans="1:4" x14ac:dyDescent="0.2">
      <c r="A75" s="26">
        <v>5518</v>
      </c>
      <c r="B75" s="22" t="s">
        <v>41</v>
      </c>
      <c r="C75" s="144">
        <v>0</v>
      </c>
      <c r="D75" s="144">
        <v>0</v>
      </c>
    </row>
    <row r="76" spans="1:4" x14ac:dyDescent="0.2">
      <c r="A76" s="26">
        <v>5520</v>
      </c>
      <c r="B76" s="22" t="s">
        <v>40</v>
      </c>
      <c r="C76" s="144">
        <f>SUM(C77:C78)</f>
        <v>0</v>
      </c>
      <c r="D76" s="144">
        <f>SUM(D77:D78)</f>
        <v>0</v>
      </c>
    </row>
    <row r="77" spans="1:4" x14ac:dyDescent="0.2">
      <c r="A77" s="26">
        <v>5521</v>
      </c>
      <c r="B77" s="22" t="s">
        <v>366</v>
      </c>
      <c r="C77" s="144">
        <v>0</v>
      </c>
      <c r="D77" s="144">
        <v>0</v>
      </c>
    </row>
    <row r="78" spans="1:4" x14ac:dyDescent="0.2">
      <c r="A78" s="26">
        <v>5522</v>
      </c>
      <c r="B78" s="22" t="s">
        <v>367</v>
      </c>
      <c r="C78" s="144">
        <v>0</v>
      </c>
      <c r="D78" s="144">
        <v>0</v>
      </c>
    </row>
    <row r="79" spans="1:4" x14ac:dyDescent="0.2">
      <c r="A79" s="26">
        <v>5530</v>
      </c>
      <c r="B79" s="22" t="s">
        <v>368</v>
      </c>
      <c r="C79" s="144">
        <f>SUM(C80:C84)</f>
        <v>0</v>
      </c>
      <c r="D79" s="144">
        <f>SUM(D80:D84)</f>
        <v>0</v>
      </c>
    </row>
    <row r="80" spans="1:4" x14ac:dyDescent="0.2">
      <c r="A80" s="26">
        <v>5531</v>
      </c>
      <c r="B80" s="22" t="s">
        <v>369</v>
      </c>
      <c r="C80" s="144">
        <v>0</v>
      </c>
      <c r="D80" s="144">
        <v>0</v>
      </c>
    </row>
    <row r="81" spans="1:4" x14ac:dyDescent="0.2">
      <c r="A81" s="26">
        <v>5532</v>
      </c>
      <c r="B81" s="22" t="s">
        <v>370</v>
      </c>
      <c r="C81" s="144">
        <v>0</v>
      </c>
      <c r="D81" s="144">
        <v>0</v>
      </c>
    </row>
    <row r="82" spans="1:4" x14ac:dyDescent="0.2">
      <c r="A82" s="26">
        <v>5533</v>
      </c>
      <c r="B82" s="22" t="s">
        <v>371</v>
      </c>
      <c r="C82" s="144">
        <v>0</v>
      </c>
      <c r="D82" s="144">
        <v>0</v>
      </c>
    </row>
    <row r="83" spans="1:4" x14ac:dyDescent="0.2">
      <c r="A83" s="26">
        <v>5534</v>
      </c>
      <c r="B83" s="22" t="s">
        <v>372</v>
      </c>
      <c r="C83" s="144">
        <v>0</v>
      </c>
      <c r="D83" s="144">
        <v>0</v>
      </c>
    </row>
    <row r="84" spans="1:4" x14ac:dyDescent="0.2">
      <c r="A84" s="26">
        <v>5535</v>
      </c>
      <c r="B84" s="22" t="s">
        <v>373</v>
      </c>
      <c r="C84" s="144">
        <v>0</v>
      </c>
      <c r="D84" s="144">
        <v>0</v>
      </c>
    </row>
    <row r="85" spans="1:4" x14ac:dyDescent="0.2">
      <c r="A85" s="26">
        <v>5590</v>
      </c>
      <c r="B85" s="22" t="s">
        <v>374</v>
      </c>
      <c r="C85" s="144">
        <f>SUM(C86:C93)</f>
        <v>0</v>
      </c>
      <c r="D85" s="144">
        <f>SUM(D86:D93)</f>
        <v>0</v>
      </c>
    </row>
    <row r="86" spans="1:4" x14ac:dyDescent="0.2">
      <c r="A86" s="26">
        <v>5591</v>
      </c>
      <c r="B86" s="22" t="s">
        <v>375</v>
      </c>
      <c r="C86" s="144">
        <v>0</v>
      </c>
      <c r="D86" s="144">
        <v>0</v>
      </c>
    </row>
    <row r="87" spans="1:4" x14ac:dyDescent="0.2">
      <c r="A87" s="26">
        <v>5592</v>
      </c>
      <c r="B87" s="22" t="s">
        <v>376</v>
      </c>
      <c r="C87" s="144">
        <v>0</v>
      </c>
      <c r="D87" s="144">
        <v>0</v>
      </c>
    </row>
    <row r="88" spans="1:4" x14ac:dyDescent="0.2">
      <c r="A88" s="26">
        <v>5593</v>
      </c>
      <c r="B88" s="22" t="s">
        <v>377</v>
      </c>
      <c r="C88" s="144">
        <v>0</v>
      </c>
      <c r="D88" s="144">
        <v>0</v>
      </c>
    </row>
    <row r="89" spans="1:4" x14ac:dyDescent="0.2">
      <c r="A89" s="26">
        <v>5594</v>
      </c>
      <c r="B89" s="22" t="s">
        <v>378</v>
      </c>
      <c r="C89" s="144">
        <v>0</v>
      </c>
      <c r="D89" s="144">
        <v>0</v>
      </c>
    </row>
    <row r="90" spans="1:4" x14ac:dyDescent="0.2">
      <c r="A90" s="26">
        <v>5595</v>
      </c>
      <c r="B90" s="22" t="s">
        <v>379</v>
      </c>
      <c r="C90" s="144">
        <v>0</v>
      </c>
      <c r="D90" s="144">
        <v>0</v>
      </c>
    </row>
    <row r="91" spans="1:4" x14ac:dyDescent="0.2">
      <c r="A91" s="26">
        <v>5596</v>
      </c>
      <c r="B91" s="22" t="s">
        <v>274</v>
      </c>
      <c r="C91" s="144">
        <v>0</v>
      </c>
      <c r="D91" s="144">
        <v>0</v>
      </c>
    </row>
    <row r="92" spans="1:4" x14ac:dyDescent="0.2">
      <c r="A92" s="26">
        <v>5597</v>
      </c>
      <c r="B92" s="22" t="s">
        <v>380</v>
      </c>
      <c r="C92" s="144">
        <v>0</v>
      </c>
      <c r="D92" s="144">
        <v>0</v>
      </c>
    </row>
    <row r="93" spans="1:4" x14ac:dyDescent="0.2">
      <c r="A93" s="26">
        <v>5599</v>
      </c>
      <c r="B93" s="22" t="s">
        <v>381</v>
      </c>
      <c r="C93" s="144">
        <v>0</v>
      </c>
      <c r="D93" s="144">
        <v>0</v>
      </c>
    </row>
    <row r="94" spans="1:4" x14ac:dyDescent="0.2">
      <c r="A94" s="33">
        <v>5600</v>
      </c>
      <c r="B94" s="34" t="s">
        <v>39</v>
      </c>
      <c r="C94" s="145">
        <f>C95</f>
        <v>0</v>
      </c>
      <c r="D94" s="145">
        <f>D95</f>
        <v>0</v>
      </c>
    </row>
    <row r="95" spans="1:4" x14ac:dyDescent="0.2">
      <c r="A95" s="26">
        <v>5610</v>
      </c>
      <c r="B95" s="22" t="s">
        <v>382</v>
      </c>
      <c r="C95" s="144">
        <f>C96</f>
        <v>0</v>
      </c>
      <c r="D95" s="144">
        <f>D96</f>
        <v>0</v>
      </c>
    </row>
    <row r="96" spans="1:4" x14ac:dyDescent="0.2">
      <c r="A96" s="26">
        <v>5611</v>
      </c>
      <c r="B96" s="22" t="s">
        <v>383</v>
      </c>
      <c r="C96" s="144">
        <v>0</v>
      </c>
      <c r="D96" s="144">
        <v>0</v>
      </c>
    </row>
    <row r="97" spans="1:4" x14ac:dyDescent="0.2">
      <c r="A97" s="33">
        <v>2110</v>
      </c>
      <c r="B97" s="85" t="s">
        <v>522</v>
      </c>
      <c r="C97" s="145">
        <f>SUM(C98:C102)</f>
        <v>0</v>
      </c>
      <c r="D97" s="165">
        <f>SUM(D98:D102)</f>
        <v>7752</v>
      </c>
    </row>
    <row r="98" spans="1:4" x14ac:dyDescent="0.2">
      <c r="A98" s="26">
        <v>2111</v>
      </c>
      <c r="B98" s="22" t="s">
        <v>523</v>
      </c>
      <c r="C98" s="144">
        <v>0</v>
      </c>
      <c r="D98" s="144">
        <v>0</v>
      </c>
    </row>
    <row r="99" spans="1:4" x14ac:dyDescent="0.2">
      <c r="A99" s="26">
        <v>2112</v>
      </c>
      <c r="B99" s="22" t="s">
        <v>524</v>
      </c>
      <c r="C99" s="144">
        <v>0</v>
      </c>
      <c r="D99" s="144">
        <v>0</v>
      </c>
    </row>
    <row r="100" spans="1:4" x14ac:dyDescent="0.2">
      <c r="A100" s="26">
        <v>2112</v>
      </c>
      <c r="B100" s="22" t="s">
        <v>525</v>
      </c>
      <c r="C100" s="144">
        <v>0</v>
      </c>
      <c r="D100" s="27">
        <v>7752</v>
      </c>
    </row>
    <row r="101" spans="1:4" x14ac:dyDescent="0.2">
      <c r="A101" s="26">
        <v>2115</v>
      </c>
      <c r="B101" s="22" t="s">
        <v>526</v>
      </c>
      <c r="C101" s="144">
        <v>0</v>
      </c>
      <c r="D101" s="144">
        <v>0</v>
      </c>
    </row>
    <row r="102" spans="1:4" x14ac:dyDescent="0.2">
      <c r="A102" s="26">
        <v>2114</v>
      </c>
      <c r="B102" s="22" t="s">
        <v>527</v>
      </c>
      <c r="C102" s="144">
        <v>0</v>
      </c>
      <c r="D102" s="144">
        <v>0</v>
      </c>
    </row>
    <row r="103" spans="1:4" x14ac:dyDescent="0.2">
      <c r="A103" s="96"/>
      <c r="B103" s="100" t="s">
        <v>540</v>
      </c>
      <c r="C103" s="148">
        <f>+C104</f>
        <v>0</v>
      </c>
      <c r="D103" s="148">
        <f>+D104</f>
        <v>0</v>
      </c>
    </row>
    <row r="104" spans="1:4" x14ac:dyDescent="0.2">
      <c r="A104" s="94">
        <v>1270</v>
      </c>
      <c r="B104" s="95" t="s">
        <v>173</v>
      </c>
      <c r="C104" s="151">
        <f>+C105</f>
        <v>0</v>
      </c>
      <c r="D104" s="151">
        <f>+D105</f>
        <v>0</v>
      </c>
    </row>
    <row r="105" spans="1:4" x14ac:dyDescent="0.2">
      <c r="A105" s="96">
        <v>1273</v>
      </c>
      <c r="B105" s="97" t="s">
        <v>541</v>
      </c>
      <c r="C105" s="152">
        <v>0</v>
      </c>
      <c r="D105" s="152">
        <v>0</v>
      </c>
    </row>
    <row r="106" spans="1:4" x14ac:dyDescent="0.2">
      <c r="A106" s="96"/>
      <c r="B106" s="100" t="s">
        <v>542</v>
      </c>
      <c r="C106" s="148">
        <f>+C107+C129</f>
        <v>0</v>
      </c>
      <c r="D106" s="148">
        <f>+D107+D129</f>
        <v>0</v>
      </c>
    </row>
    <row r="107" spans="1:4" x14ac:dyDescent="0.2">
      <c r="A107" s="94">
        <v>4300</v>
      </c>
      <c r="B107" s="98" t="s">
        <v>590</v>
      </c>
      <c r="C107" s="151">
        <f>C121+C108+C111+C117+C119</f>
        <v>0</v>
      </c>
      <c r="D107" s="153">
        <f>D121+D108+D111+D117+D119</f>
        <v>0</v>
      </c>
    </row>
    <row r="108" spans="1:4" x14ac:dyDescent="0.2">
      <c r="A108" s="94">
        <v>4310</v>
      </c>
      <c r="B108" s="98" t="s">
        <v>261</v>
      </c>
      <c r="C108" s="151">
        <f>SUM(C109:C110)</f>
        <v>0</v>
      </c>
      <c r="D108" s="151">
        <f>SUM(D109:D110)</f>
        <v>0</v>
      </c>
    </row>
    <row r="109" spans="1:4" x14ac:dyDescent="0.2">
      <c r="A109" s="96">
        <v>4311</v>
      </c>
      <c r="B109" s="99" t="s">
        <v>430</v>
      </c>
      <c r="C109" s="152">
        <v>0</v>
      </c>
      <c r="D109" s="154">
        <v>0</v>
      </c>
    </row>
    <row r="110" spans="1:4" x14ac:dyDescent="0.2">
      <c r="A110" s="96">
        <v>4319</v>
      </c>
      <c r="B110" s="99" t="s">
        <v>262</v>
      </c>
      <c r="C110" s="152">
        <v>0</v>
      </c>
      <c r="D110" s="154">
        <v>0</v>
      </c>
    </row>
    <row r="111" spans="1:4" x14ac:dyDescent="0.2">
      <c r="A111" s="94">
        <v>4320</v>
      </c>
      <c r="B111" s="98" t="s">
        <v>263</v>
      </c>
      <c r="C111" s="151">
        <f>SUM(C112:C116)</f>
        <v>0</v>
      </c>
      <c r="D111" s="151">
        <f>SUM(D112:D116)</f>
        <v>0</v>
      </c>
    </row>
    <row r="112" spans="1:4" x14ac:dyDescent="0.2">
      <c r="A112" s="96">
        <v>4321</v>
      </c>
      <c r="B112" s="99" t="s">
        <v>264</v>
      </c>
      <c r="C112" s="152">
        <v>0</v>
      </c>
      <c r="D112" s="154">
        <v>0</v>
      </c>
    </row>
    <row r="113" spans="1:4" x14ac:dyDescent="0.2">
      <c r="A113" s="96">
        <v>4322</v>
      </c>
      <c r="B113" s="99" t="s">
        <v>265</v>
      </c>
      <c r="C113" s="152">
        <v>0</v>
      </c>
      <c r="D113" s="154">
        <v>0</v>
      </c>
    </row>
    <row r="114" spans="1:4" x14ac:dyDescent="0.2">
      <c r="A114" s="96">
        <v>4323</v>
      </c>
      <c r="B114" s="99" t="s">
        <v>266</v>
      </c>
      <c r="C114" s="152">
        <v>0</v>
      </c>
      <c r="D114" s="154">
        <v>0</v>
      </c>
    </row>
    <row r="115" spans="1:4" x14ac:dyDescent="0.2">
      <c r="A115" s="96">
        <v>4324</v>
      </c>
      <c r="B115" s="99" t="s">
        <v>267</v>
      </c>
      <c r="C115" s="152">
        <v>0</v>
      </c>
      <c r="D115" s="154">
        <v>0</v>
      </c>
    </row>
    <row r="116" spans="1:4" x14ac:dyDescent="0.2">
      <c r="A116" s="96">
        <v>4325</v>
      </c>
      <c r="B116" s="99" t="s">
        <v>268</v>
      </c>
      <c r="C116" s="152">
        <v>0</v>
      </c>
      <c r="D116" s="154">
        <v>0</v>
      </c>
    </row>
    <row r="117" spans="1:4" x14ac:dyDescent="0.2">
      <c r="A117" s="94">
        <v>4330</v>
      </c>
      <c r="B117" s="98" t="s">
        <v>269</v>
      </c>
      <c r="C117" s="151">
        <f>C118</f>
        <v>0</v>
      </c>
      <c r="D117" s="151">
        <f>D118</f>
        <v>0</v>
      </c>
    </row>
    <row r="118" spans="1:4" x14ac:dyDescent="0.2">
      <c r="A118" s="96">
        <v>4331</v>
      </c>
      <c r="B118" s="99" t="s">
        <v>269</v>
      </c>
      <c r="C118" s="152">
        <v>0</v>
      </c>
      <c r="D118" s="154">
        <v>0</v>
      </c>
    </row>
    <row r="119" spans="1:4" x14ac:dyDescent="0.2">
      <c r="A119" s="94">
        <v>4340</v>
      </c>
      <c r="B119" s="98" t="s">
        <v>270</v>
      </c>
      <c r="C119" s="151">
        <f>C120</f>
        <v>0</v>
      </c>
      <c r="D119" s="151">
        <f>D120</f>
        <v>0</v>
      </c>
    </row>
    <row r="120" spans="1:4" x14ac:dyDescent="0.2">
      <c r="A120" s="96">
        <v>4341</v>
      </c>
      <c r="B120" s="99" t="s">
        <v>270</v>
      </c>
      <c r="C120" s="152">
        <v>0</v>
      </c>
      <c r="D120" s="154">
        <v>0</v>
      </c>
    </row>
    <row r="121" spans="1:4" x14ac:dyDescent="0.2">
      <c r="A121" s="121">
        <v>4390</v>
      </c>
      <c r="B121" s="122" t="s">
        <v>271</v>
      </c>
      <c r="C121" s="155">
        <f>SUM(C122:C128)</f>
        <v>0</v>
      </c>
      <c r="D121" s="155">
        <f>SUM(D122:D128)</f>
        <v>0</v>
      </c>
    </row>
    <row r="122" spans="1:4" x14ac:dyDescent="0.2">
      <c r="A122" s="79">
        <v>4392</v>
      </c>
      <c r="B122" s="120" t="s">
        <v>272</v>
      </c>
      <c r="C122" s="156">
        <v>0</v>
      </c>
      <c r="D122" s="156">
        <v>0</v>
      </c>
    </row>
    <row r="123" spans="1:4" x14ac:dyDescent="0.2">
      <c r="A123" s="79">
        <v>4393</v>
      </c>
      <c r="B123" s="120" t="s">
        <v>431</v>
      </c>
      <c r="C123" s="156">
        <v>0</v>
      </c>
      <c r="D123" s="156">
        <v>0</v>
      </c>
    </row>
    <row r="124" spans="1:4" x14ac:dyDescent="0.2">
      <c r="A124" s="79">
        <v>4394</v>
      </c>
      <c r="B124" s="120" t="s">
        <v>273</v>
      </c>
      <c r="C124" s="156">
        <v>0</v>
      </c>
      <c r="D124" s="156">
        <v>0</v>
      </c>
    </row>
    <row r="125" spans="1:4" x14ac:dyDescent="0.2">
      <c r="A125" s="79">
        <v>4395</v>
      </c>
      <c r="B125" s="120" t="s">
        <v>274</v>
      </c>
      <c r="C125" s="156">
        <v>0</v>
      </c>
      <c r="D125" s="156">
        <v>0</v>
      </c>
    </row>
    <row r="126" spans="1:4" x14ac:dyDescent="0.2">
      <c r="A126" s="79">
        <v>4396</v>
      </c>
      <c r="B126" s="120" t="s">
        <v>275</v>
      </c>
      <c r="C126" s="156">
        <v>0</v>
      </c>
      <c r="D126" s="156">
        <v>0</v>
      </c>
    </row>
    <row r="127" spans="1:4" x14ac:dyDescent="0.2">
      <c r="A127" s="79">
        <v>4397</v>
      </c>
      <c r="B127" s="120" t="s">
        <v>432</v>
      </c>
      <c r="C127" s="156">
        <v>0</v>
      </c>
      <c r="D127" s="156">
        <v>0</v>
      </c>
    </row>
    <row r="128" spans="1:4" x14ac:dyDescent="0.2">
      <c r="A128" s="96">
        <v>4399</v>
      </c>
      <c r="B128" s="99" t="s">
        <v>271</v>
      </c>
      <c r="C128" s="152">
        <v>0</v>
      </c>
      <c r="D128" s="152">
        <v>0</v>
      </c>
    </row>
    <row r="129" spans="1:4" x14ac:dyDescent="0.2">
      <c r="A129" s="33">
        <v>1120</v>
      </c>
      <c r="B129" s="85" t="s">
        <v>528</v>
      </c>
      <c r="C129" s="145">
        <f>SUM(C130:C138)</f>
        <v>0</v>
      </c>
      <c r="D129" s="145">
        <f>SUM(D130:D138)</f>
        <v>0</v>
      </c>
    </row>
    <row r="130" spans="1:4" x14ac:dyDescent="0.2">
      <c r="A130" s="26">
        <v>1124</v>
      </c>
      <c r="B130" s="86" t="s">
        <v>529</v>
      </c>
      <c r="C130" s="157">
        <v>0</v>
      </c>
      <c r="D130" s="144">
        <v>0</v>
      </c>
    </row>
    <row r="131" spans="1:4" x14ac:dyDescent="0.2">
      <c r="A131" s="26">
        <v>1124</v>
      </c>
      <c r="B131" s="86" t="s">
        <v>530</v>
      </c>
      <c r="C131" s="157">
        <v>0</v>
      </c>
      <c r="D131" s="144">
        <v>0</v>
      </c>
    </row>
    <row r="132" spans="1:4" x14ac:dyDescent="0.2">
      <c r="A132" s="26">
        <v>1124</v>
      </c>
      <c r="B132" s="86" t="s">
        <v>531</v>
      </c>
      <c r="C132" s="157">
        <v>0</v>
      </c>
      <c r="D132" s="144">
        <v>0</v>
      </c>
    </row>
    <row r="133" spans="1:4" x14ac:dyDescent="0.2">
      <c r="A133" s="26">
        <v>1124</v>
      </c>
      <c r="B133" s="86" t="s">
        <v>532</v>
      </c>
      <c r="C133" s="157">
        <v>0</v>
      </c>
      <c r="D133" s="144">
        <v>0</v>
      </c>
    </row>
    <row r="134" spans="1:4" x14ac:dyDescent="0.2">
      <c r="A134" s="26">
        <v>1124</v>
      </c>
      <c r="B134" s="86" t="s">
        <v>533</v>
      </c>
      <c r="C134" s="144">
        <v>0</v>
      </c>
      <c r="D134" s="144">
        <v>0</v>
      </c>
    </row>
    <row r="135" spans="1:4" x14ac:dyDescent="0.2">
      <c r="A135" s="26">
        <v>1124</v>
      </c>
      <c r="B135" s="86" t="s">
        <v>534</v>
      </c>
      <c r="C135" s="144">
        <v>0</v>
      </c>
      <c r="D135" s="144">
        <v>0</v>
      </c>
    </row>
    <row r="136" spans="1:4" x14ac:dyDescent="0.2">
      <c r="A136" s="26">
        <v>1122</v>
      </c>
      <c r="B136" s="86" t="s">
        <v>535</v>
      </c>
      <c r="C136" s="144">
        <v>0</v>
      </c>
      <c r="D136" s="144">
        <v>0</v>
      </c>
    </row>
    <row r="137" spans="1:4" x14ac:dyDescent="0.2">
      <c r="A137" s="26">
        <v>1122</v>
      </c>
      <c r="B137" s="86" t="s">
        <v>536</v>
      </c>
      <c r="C137" s="157">
        <v>0</v>
      </c>
      <c r="D137" s="144">
        <v>0</v>
      </c>
    </row>
    <row r="138" spans="1:4" x14ac:dyDescent="0.2">
      <c r="A138" s="26">
        <v>1122</v>
      </c>
      <c r="B138" s="86" t="s">
        <v>537</v>
      </c>
      <c r="C138" s="144">
        <v>0</v>
      </c>
      <c r="D138" s="144">
        <v>0</v>
      </c>
    </row>
    <row r="139" spans="1:4" x14ac:dyDescent="0.2">
      <c r="A139" s="26"/>
      <c r="B139" s="87" t="s">
        <v>538</v>
      </c>
      <c r="C139" s="165">
        <f>C48+C49-C103-C106</f>
        <v>1860358.55</v>
      </c>
      <c r="D139" s="165">
        <f>D48+D49-D103-D106</f>
        <v>2099998.9500000002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21" sqref="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81" t="s">
        <v>596</v>
      </c>
      <c r="B1" s="182"/>
      <c r="C1" s="183"/>
    </row>
    <row r="2" spans="1:3" s="29" customFormat="1" ht="18" customHeight="1" x14ac:dyDescent="0.25">
      <c r="A2" s="184" t="s">
        <v>506</v>
      </c>
      <c r="B2" s="185"/>
      <c r="C2" s="186"/>
    </row>
    <row r="3" spans="1:3" s="29" customFormat="1" ht="18" customHeight="1" x14ac:dyDescent="0.25">
      <c r="A3" s="184" t="s">
        <v>597</v>
      </c>
      <c r="B3" s="185"/>
      <c r="C3" s="186"/>
    </row>
    <row r="4" spans="1:3" s="31" customFormat="1" ht="18" customHeight="1" x14ac:dyDescent="0.2">
      <c r="A4" s="187" t="s">
        <v>507</v>
      </c>
      <c r="B4" s="188"/>
      <c r="C4" s="189"/>
    </row>
    <row r="5" spans="1:3" s="31" customFormat="1" ht="18" customHeight="1" x14ac:dyDescent="0.2">
      <c r="A5" s="190" t="s">
        <v>406</v>
      </c>
      <c r="B5" s="191"/>
      <c r="C5" s="127">
        <v>2025</v>
      </c>
    </row>
    <row r="6" spans="1:3" x14ac:dyDescent="0.2">
      <c r="A6" s="45" t="s">
        <v>435</v>
      </c>
      <c r="B6" s="45"/>
      <c r="C6" s="162">
        <v>3635110.45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8">
        <f>SUM(C9:C14)</f>
        <v>0</v>
      </c>
    </row>
    <row r="9" spans="1:3" x14ac:dyDescent="0.2">
      <c r="A9" s="62" t="s">
        <v>437</v>
      </c>
      <c r="B9" s="61" t="s">
        <v>261</v>
      </c>
      <c r="C9" s="89">
        <v>0</v>
      </c>
    </row>
    <row r="10" spans="1:3" x14ac:dyDescent="0.2">
      <c r="A10" s="49" t="s">
        <v>438</v>
      </c>
      <c r="B10" s="50" t="s">
        <v>447</v>
      </c>
      <c r="C10" s="89">
        <v>0</v>
      </c>
    </row>
    <row r="11" spans="1:3" x14ac:dyDescent="0.2">
      <c r="A11" s="49" t="s">
        <v>439</v>
      </c>
      <c r="B11" s="50" t="s">
        <v>269</v>
      </c>
      <c r="C11" s="89">
        <v>0</v>
      </c>
    </row>
    <row r="12" spans="1:3" x14ac:dyDescent="0.2">
      <c r="A12" s="49" t="s">
        <v>440</v>
      </c>
      <c r="B12" s="50" t="s">
        <v>270</v>
      </c>
      <c r="C12" s="89">
        <v>0</v>
      </c>
    </row>
    <row r="13" spans="1:3" x14ac:dyDescent="0.2">
      <c r="A13" s="49" t="s">
        <v>441</v>
      </c>
      <c r="B13" s="50" t="s">
        <v>271</v>
      </c>
      <c r="C13" s="89">
        <v>0</v>
      </c>
    </row>
    <row r="14" spans="1:3" x14ac:dyDescent="0.2">
      <c r="A14" s="51" t="s">
        <v>442</v>
      </c>
      <c r="B14" s="52" t="s">
        <v>443</v>
      </c>
      <c r="C14" s="89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8">
        <f>SUM(C17:C19)</f>
        <v>0</v>
      </c>
    </row>
    <row r="17" spans="1:3" x14ac:dyDescent="0.2">
      <c r="A17" s="56">
        <v>3.1</v>
      </c>
      <c r="B17" s="50" t="s">
        <v>446</v>
      </c>
      <c r="C17" s="89">
        <v>0</v>
      </c>
    </row>
    <row r="18" spans="1:3" x14ac:dyDescent="0.2">
      <c r="A18" s="57">
        <v>3.2</v>
      </c>
      <c r="B18" s="50" t="s">
        <v>444</v>
      </c>
      <c r="C18" s="89">
        <v>0</v>
      </c>
    </row>
    <row r="19" spans="1:3" x14ac:dyDescent="0.2">
      <c r="A19" s="57">
        <v>3.3</v>
      </c>
      <c r="B19" s="52" t="s">
        <v>445</v>
      </c>
      <c r="C19" s="90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162">
        <f>C6+C8-C16</f>
        <v>3635110.45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D27" sqref="D2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2" t="s">
        <v>596</v>
      </c>
      <c r="B1" s="193"/>
      <c r="C1" s="194"/>
    </row>
    <row r="2" spans="1:3" s="32" customFormat="1" ht="18.95" customHeight="1" x14ac:dyDescent="0.25">
      <c r="A2" s="195" t="s">
        <v>508</v>
      </c>
      <c r="B2" s="196"/>
      <c r="C2" s="197"/>
    </row>
    <row r="3" spans="1:3" s="32" customFormat="1" ht="18.95" customHeight="1" x14ac:dyDescent="0.25">
      <c r="A3" s="195" t="s">
        <v>597</v>
      </c>
      <c r="B3" s="196"/>
      <c r="C3" s="197"/>
    </row>
    <row r="4" spans="1:3" x14ac:dyDescent="0.2">
      <c r="A4" s="187" t="s">
        <v>507</v>
      </c>
      <c r="B4" s="188"/>
      <c r="C4" s="189"/>
    </row>
    <row r="5" spans="1:3" ht="22.35" customHeight="1" x14ac:dyDescent="0.2">
      <c r="A5" s="198" t="s">
        <v>406</v>
      </c>
      <c r="B5" s="199"/>
      <c r="C5" s="127">
        <v>2025</v>
      </c>
    </row>
    <row r="6" spans="1:3" x14ac:dyDescent="0.2">
      <c r="A6" s="70" t="s">
        <v>448</v>
      </c>
      <c r="B6" s="45"/>
      <c r="C6" s="159">
        <v>1798357.9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160">
        <f>SUM(C9:C29)</f>
        <v>23606</v>
      </c>
    </row>
    <row r="9" spans="1:3" x14ac:dyDescent="0.2">
      <c r="A9" s="80">
        <v>2.1</v>
      </c>
      <c r="B9" s="71" t="s">
        <v>289</v>
      </c>
      <c r="C9" s="91">
        <v>0</v>
      </c>
    </row>
    <row r="10" spans="1:3" x14ac:dyDescent="0.2">
      <c r="A10" s="80">
        <v>2.2000000000000002</v>
      </c>
      <c r="B10" s="71" t="s">
        <v>286</v>
      </c>
      <c r="C10" s="91">
        <v>0</v>
      </c>
    </row>
    <row r="11" spans="1:3" x14ac:dyDescent="0.2">
      <c r="A11" s="76">
        <v>2.2999999999999998</v>
      </c>
      <c r="B11" s="63" t="s">
        <v>158</v>
      </c>
      <c r="C11" s="161">
        <v>23606</v>
      </c>
    </row>
    <row r="12" spans="1:3" x14ac:dyDescent="0.2">
      <c r="A12" s="76">
        <v>2.4</v>
      </c>
      <c r="B12" s="63" t="s">
        <v>159</v>
      </c>
      <c r="C12" s="91">
        <v>0</v>
      </c>
    </row>
    <row r="13" spans="1:3" x14ac:dyDescent="0.2">
      <c r="A13" s="76">
        <v>2.5</v>
      </c>
      <c r="B13" s="63" t="s">
        <v>160</v>
      </c>
      <c r="C13" s="91">
        <v>0</v>
      </c>
    </row>
    <row r="14" spans="1:3" x14ac:dyDescent="0.2">
      <c r="A14" s="76">
        <v>2.6</v>
      </c>
      <c r="B14" s="63" t="s">
        <v>161</v>
      </c>
      <c r="C14" s="91">
        <v>0</v>
      </c>
    </row>
    <row r="15" spans="1:3" x14ac:dyDescent="0.2">
      <c r="A15" s="76">
        <v>2.7</v>
      </c>
      <c r="B15" s="63" t="s">
        <v>162</v>
      </c>
      <c r="C15" s="91">
        <v>0</v>
      </c>
    </row>
    <row r="16" spans="1:3" x14ac:dyDescent="0.2">
      <c r="A16" s="76">
        <v>2.8</v>
      </c>
      <c r="B16" s="63" t="s">
        <v>163</v>
      </c>
      <c r="C16" s="91">
        <v>0</v>
      </c>
    </row>
    <row r="17" spans="1:3" x14ac:dyDescent="0.2">
      <c r="A17" s="76">
        <v>2.9</v>
      </c>
      <c r="B17" s="63" t="s">
        <v>165</v>
      </c>
      <c r="C17" s="91">
        <v>0</v>
      </c>
    </row>
    <row r="18" spans="1:3" x14ac:dyDescent="0.2">
      <c r="A18" s="76" t="s">
        <v>450</v>
      </c>
      <c r="B18" s="63" t="s">
        <v>451</v>
      </c>
      <c r="C18" s="91">
        <v>0</v>
      </c>
    </row>
    <row r="19" spans="1:3" x14ac:dyDescent="0.2">
      <c r="A19" s="76" t="s">
        <v>476</v>
      </c>
      <c r="B19" s="63" t="s">
        <v>167</v>
      </c>
      <c r="C19" s="91">
        <v>0</v>
      </c>
    </row>
    <row r="20" spans="1:3" x14ac:dyDescent="0.2">
      <c r="A20" s="76" t="s">
        <v>477</v>
      </c>
      <c r="B20" s="63" t="s">
        <v>452</v>
      </c>
      <c r="C20" s="91">
        <v>0</v>
      </c>
    </row>
    <row r="21" spans="1:3" x14ac:dyDescent="0.2">
      <c r="A21" s="76" t="s">
        <v>478</v>
      </c>
      <c r="B21" s="63" t="s">
        <v>453</v>
      </c>
      <c r="C21" s="91">
        <v>0</v>
      </c>
    </row>
    <row r="22" spans="1:3" x14ac:dyDescent="0.2">
      <c r="A22" s="76" t="s">
        <v>479</v>
      </c>
      <c r="B22" s="63" t="s">
        <v>454</v>
      </c>
      <c r="C22" s="91">
        <v>0</v>
      </c>
    </row>
    <row r="23" spans="1:3" x14ac:dyDescent="0.2">
      <c r="A23" s="76" t="s">
        <v>455</v>
      </c>
      <c r="B23" s="63" t="s">
        <v>456</v>
      </c>
      <c r="C23" s="91">
        <v>0</v>
      </c>
    </row>
    <row r="24" spans="1:3" x14ac:dyDescent="0.2">
      <c r="A24" s="76" t="s">
        <v>457</v>
      </c>
      <c r="B24" s="63" t="s">
        <v>458</v>
      </c>
      <c r="C24" s="91">
        <v>0</v>
      </c>
    </row>
    <row r="25" spans="1:3" x14ac:dyDescent="0.2">
      <c r="A25" s="76" t="s">
        <v>459</v>
      </c>
      <c r="B25" s="63" t="s">
        <v>460</v>
      </c>
      <c r="C25" s="91">
        <v>0</v>
      </c>
    </row>
    <row r="26" spans="1:3" x14ac:dyDescent="0.2">
      <c r="A26" s="76" t="s">
        <v>461</v>
      </c>
      <c r="B26" s="63" t="s">
        <v>462</v>
      </c>
      <c r="C26" s="91">
        <v>0</v>
      </c>
    </row>
    <row r="27" spans="1:3" x14ac:dyDescent="0.2">
      <c r="A27" s="76" t="s">
        <v>463</v>
      </c>
      <c r="B27" s="63" t="s">
        <v>464</v>
      </c>
      <c r="C27" s="91">
        <v>0</v>
      </c>
    </row>
    <row r="28" spans="1:3" x14ac:dyDescent="0.2">
      <c r="A28" s="76" t="s">
        <v>465</v>
      </c>
      <c r="B28" s="63" t="s">
        <v>466</v>
      </c>
      <c r="C28" s="91">
        <v>0</v>
      </c>
    </row>
    <row r="29" spans="1:3" x14ac:dyDescent="0.2">
      <c r="A29" s="76" t="s">
        <v>467</v>
      </c>
      <c r="B29" s="71" t="s">
        <v>468</v>
      </c>
      <c r="C29" s="91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2">
        <f>SUM(C32:C38)</f>
        <v>0</v>
      </c>
    </row>
    <row r="32" spans="1:3" x14ac:dyDescent="0.2">
      <c r="A32" s="76" t="s">
        <v>470</v>
      </c>
      <c r="B32" s="63" t="s">
        <v>358</v>
      </c>
      <c r="C32" s="91">
        <v>0</v>
      </c>
    </row>
    <row r="33" spans="1:3" x14ac:dyDescent="0.2">
      <c r="A33" s="76" t="s">
        <v>471</v>
      </c>
      <c r="B33" s="63" t="s">
        <v>40</v>
      </c>
      <c r="C33" s="91">
        <v>0</v>
      </c>
    </row>
    <row r="34" spans="1:3" x14ac:dyDescent="0.2">
      <c r="A34" s="76" t="s">
        <v>472</v>
      </c>
      <c r="B34" s="63" t="s">
        <v>368</v>
      </c>
      <c r="C34" s="91">
        <v>0</v>
      </c>
    </row>
    <row r="35" spans="1:3" x14ac:dyDescent="0.2">
      <c r="A35" s="76" t="s">
        <v>473</v>
      </c>
      <c r="B35" s="63" t="s">
        <v>374</v>
      </c>
      <c r="C35" s="91">
        <v>0</v>
      </c>
    </row>
    <row r="36" spans="1:3" x14ac:dyDescent="0.2">
      <c r="A36" s="76" t="s">
        <v>474</v>
      </c>
      <c r="B36" s="63" t="s">
        <v>382</v>
      </c>
      <c r="C36" s="91">
        <v>0</v>
      </c>
    </row>
    <row r="37" spans="1:3" x14ac:dyDescent="0.2">
      <c r="A37" s="76" t="s">
        <v>545</v>
      </c>
      <c r="B37" s="63" t="s">
        <v>593</v>
      </c>
      <c r="C37" s="91">
        <v>0</v>
      </c>
    </row>
    <row r="38" spans="1:3" x14ac:dyDescent="0.2">
      <c r="A38" s="76" t="s">
        <v>546</v>
      </c>
      <c r="B38" s="71" t="s">
        <v>475</v>
      </c>
      <c r="C38" s="93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162">
        <f>C6-C8+C31</f>
        <v>1774751.9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90" zoomScaleNormal="90" workbookViewId="0">
      <selection activeCell="E46" sqref="E46"/>
    </sheetView>
  </sheetViews>
  <sheetFormatPr baseColWidth="10" defaultColWidth="9.140625" defaultRowHeight="11.25" x14ac:dyDescent="0.2"/>
  <cols>
    <col min="1" max="1" width="10" style="22" customWidth="1"/>
    <col min="2" max="2" width="73.85546875" style="22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80" t="s">
        <v>596</v>
      </c>
      <c r="B1" s="201"/>
      <c r="C1" s="201"/>
      <c r="D1" s="201"/>
      <c r="E1" s="201"/>
      <c r="F1" s="201"/>
      <c r="G1" s="20" t="s">
        <v>498</v>
      </c>
      <c r="H1" s="21">
        <v>2025</v>
      </c>
    </row>
    <row r="2" spans="1:10" ht="18.95" customHeight="1" x14ac:dyDescent="0.2">
      <c r="A2" s="180" t="s">
        <v>509</v>
      </c>
      <c r="B2" s="201"/>
      <c r="C2" s="201"/>
      <c r="D2" s="201"/>
      <c r="E2" s="201"/>
      <c r="F2" s="201"/>
      <c r="G2" s="20" t="s">
        <v>499</v>
      </c>
      <c r="H2" s="21" t="s">
        <v>501</v>
      </c>
    </row>
    <row r="3" spans="1:10" ht="18.95" customHeight="1" x14ac:dyDescent="0.2">
      <c r="A3" s="202" t="s">
        <v>597</v>
      </c>
      <c r="B3" s="203"/>
      <c r="C3" s="203"/>
      <c r="D3" s="203"/>
      <c r="E3" s="203"/>
      <c r="F3" s="203"/>
      <c r="G3" s="20" t="s">
        <v>500</v>
      </c>
      <c r="H3" s="21">
        <v>3</v>
      </c>
    </row>
    <row r="4" spans="1:10" x14ac:dyDescent="0.2">
      <c r="A4" s="202" t="str">
        <f>'Notas a los Edos Financieros'!A4</f>
        <v>(Cifras en Pesos)</v>
      </c>
      <c r="B4" s="203"/>
      <c r="C4" s="203"/>
      <c r="D4" s="203"/>
      <c r="E4" s="203"/>
      <c r="F4" s="203"/>
      <c r="G4" s="126"/>
      <c r="H4" s="126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4">
        <v>0</v>
      </c>
      <c r="D10" s="144">
        <v>0</v>
      </c>
      <c r="E10" s="144">
        <v>0</v>
      </c>
      <c r="F10" s="144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4">
        <v>0</v>
      </c>
      <c r="D11" s="144">
        <v>0</v>
      </c>
      <c r="E11" s="144">
        <v>0</v>
      </c>
      <c r="F11" s="144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4">
        <v>0</v>
      </c>
      <c r="D12" s="144">
        <v>0</v>
      </c>
      <c r="E12" s="144">
        <v>0</v>
      </c>
      <c r="F12" s="144">
        <f t="shared" si="0"/>
        <v>0</v>
      </c>
    </row>
    <row r="13" spans="1:10" x14ac:dyDescent="0.2">
      <c r="A13" s="22">
        <v>7140</v>
      </c>
      <c r="B13" s="22" t="s">
        <v>76</v>
      </c>
      <c r="C13" s="144">
        <v>0</v>
      </c>
      <c r="D13" s="144">
        <v>0</v>
      </c>
      <c r="E13" s="144">
        <v>0</v>
      </c>
      <c r="F13" s="144">
        <f t="shared" si="0"/>
        <v>0</v>
      </c>
    </row>
    <row r="14" spans="1:10" x14ac:dyDescent="0.2">
      <c r="A14" s="22">
        <v>7150</v>
      </c>
      <c r="B14" s="22" t="s">
        <v>75</v>
      </c>
      <c r="C14" s="144">
        <v>0</v>
      </c>
      <c r="D14" s="144">
        <v>0</v>
      </c>
      <c r="E14" s="144">
        <v>0</v>
      </c>
      <c r="F14" s="144">
        <f t="shared" si="0"/>
        <v>0</v>
      </c>
    </row>
    <row r="15" spans="1:10" x14ac:dyDescent="0.2">
      <c r="A15" s="22">
        <v>7160</v>
      </c>
      <c r="B15" s="22" t="s">
        <v>74</v>
      </c>
      <c r="C15" s="144">
        <v>0</v>
      </c>
      <c r="D15" s="144">
        <v>0</v>
      </c>
      <c r="E15" s="144">
        <v>0</v>
      </c>
      <c r="F15" s="144">
        <f t="shared" si="0"/>
        <v>0</v>
      </c>
    </row>
    <row r="16" spans="1:10" x14ac:dyDescent="0.2">
      <c r="A16" s="22">
        <v>7210</v>
      </c>
      <c r="B16" s="22" t="s">
        <v>73</v>
      </c>
      <c r="C16" s="144">
        <v>0</v>
      </c>
      <c r="D16" s="144">
        <v>0</v>
      </c>
      <c r="E16" s="144">
        <v>0</v>
      </c>
      <c r="F16" s="144">
        <f t="shared" si="0"/>
        <v>0</v>
      </c>
    </row>
    <row r="17" spans="1:6" x14ac:dyDescent="0.2">
      <c r="A17" s="22">
        <v>7220</v>
      </c>
      <c r="B17" s="22" t="s">
        <v>72</v>
      </c>
      <c r="C17" s="144">
        <v>0</v>
      </c>
      <c r="D17" s="144">
        <v>0</v>
      </c>
      <c r="E17" s="144">
        <v>0</v>
      </c>
      <c r="F17" s="144">
        <f t="shared" si="0"/>
        <v>0</v>
      </c>
    </row>
    <row r="18" spans="1:6" x14ac:dyDescent="0.2">
      <c r="A18" s="22">
        <v>7230</v>
      </c>
      <c r="B18" s="22" t="s">
        <v>71</v>
      </c>
      <c r="C18" s="144">
        <v>0</v>
      </c>
      <c r="D18" s="144">
        <v>0</v>
      </c>
      <c r="E18" s="144">
        <v>0</v>
      </c>
      <c r="F18" s="144">
        <f t="shared" si="0"/>
        <v>0</v>
      </c>
    </row>
    <row r="19" spans="1:6" x14ac:dyDescent="0.2">
      <c r="A19" s="22">
        <v>7240</v>
      </c>
      <c r="B19" s="22" t="s">
        <v>70</v>
      </c>
      <c r="C19" s="144">
        <v>0</v>
      </c>
      <c r="D19" s="144">
        <v>0</v>
      </c>
      <c r="E19" s="144">
        <v>0</v>
      </c>
      <c r="F19" s="144">
        <f t="shared" si="0"/>
        <v>0</v>
      </c>
    </row>
    <row r="20" spans="1:6" x14ac:dyDescent="0.2">
      <c r="A20" s="22">
        <v>7250</v>
      </c>
      <c r="B20" s="22" t="s">
        <v>69</v>
      </c>
      <c r="C20" s="144">
        <v>0</v>
      </c>
      <c r="D20" s="144">
        <v>0</v>
      </c>
      <c r="E20" s="144">
        <v>0</v>
      </c>
      <c r="F20" s="144">
        <f t="shared" si="0"/>
        <v>0</v>
      </c>
    </row>
    <row r="21" spans="1:6" x14ac:dyDescent="0.2">
      <c r="A21" s="22">
        <v>7260</v>
      </c>
      <c r="B21" s="22" t="s">
        <v>68</v>
      </c>
      <c r="C21" s="144">
        <v>0</v>
      </c>
      <c r="D21" s="144">
        <v>0</v>
      </c>
      <c r="E21" s="144">
        <v>0</v>
      </c>
      <c r="F21" s="144">
        <f t="shared" si="0"/>
        <v>0</v>
      </c>
    </row>
    <row r="22" spans="1:6" x14ac:dyDescent="0.2">
      <c r="A22" s="22">
        <v>7310</v>
      </c>
      <c r="B22" s="22" t="s">
        <v>67</v>
      </c>
      <c r="C22" s="144">
        <v>0</v>
      </c>
      <c r="D22" s="144">
        <v>0</v>
      </c>
      <c r="E22" s="144">
        <v>0</v>
      </c>
      <c r="F22" s="144">
        <f t="shared" si="0"/>
        <v>0</v>
      </c>
    </row>
    <row r="23" spans="1:6" x14ac:dyDescent="0.2">
      <c r="A23" s="22">
        <v>7320</v>
      </c>
      <c r="B23" s="22" t="s">
        <v>66</v>
      </c>
      <c r="C23" s="144">
        <v>0</v>
      </c>
      <c r="D23" s="144">
        <v>0</v>
      </c>
      <c r="E23" s="144">
        <v>0</v>
      </c>
      <c r="F23" s="144">
        <f t="shared" si="0"/>
        <v>0</v>
      </c>
    </row>
    <row r="24" spans="1:6" x14ac:dyDescent="0.2">
      <c r="A24" s="22">
        <v>7330</v>
      </c>
      <c r="B24" s="22" t="s">
        <v>65</v>
      </c>
      <c r="C24" s="144">
        <v>0</v>
      </c>
      <c r="D24" s="144">
        <v>0</v>
      </c>
      <c r="E24" s="144">
        <v>0</v>
      </c>
      <c r="F24" s="144">
        <f t="shared" si="0"/>
        <v>0</v>
      </c>
    </row>
    <row r="25" spans="1:6" x14ac:dyDescent="0.2">
      <c r="A25" s="22">
        <v>7340</v>
      </c>
      <c r="B25" s="22" t="s">
        <v>64</v>
      </c>
      <c r="C25" s="144">
        <v>0</v>
      </c>
      <c r="D25" s="144">
        <v>0</v>
      </c>
      <c r="E25" s="144">
        <v>0</v>
      </c>
      <c r="F25" s="144">
        <f t="shared" si="0"/>
        <v>0</v>
      </c>
    </row>
    <row r="26" spans="1:6" x14ac:dyDescent="0.2">
      <c r="A26" s="22">
        <v>7350</v>
      </c>
      <c r="B26" s="22" t="s">
        <v>63</v>
      </c>
      <c r="C26" s="144">
        <v>0</v>
      </c>
      <c r="D26" s="144">
        <v>0</v>
      </c>
      <c r="E26" s="144">
        <v>0</v>
      </c>
      <c r="F26" s="144">
        <f t="shared" si="0"/>
        <v>0</v>
      </c>
    </row>
    <row r="27" spans="1:6" x14ac:dyDescent="0.2">
      <c r="A27" s="22">
        <v>7360</v>
      </c>
      <c r="B27" s="22" t="s">
        <v>62</v>
      </c>
      <c r="C27" s="144">
        <v>0</v>
      </c>
      <c r="D27" s="144">
        <v>0</v>
      </c>
      <c r="E27" s="144">
        <v>0</v>
      </c>
      <c r="F27" s="144">
        <f t="shared" si="0"/>
        <v>0</v>
      </c>
    </row>
    <row r="28" spans="1:6" x14ac:dyDescent="0.2">
      <c r="A28" s="22">
        <v>7410</v>
      </c>
      <c r="B28" s="22" t="s">
        <v>61</v>
      </c>
      <c r="C28" s="144">
        <v>0</v>
      </c>
      <c r="D28" s="144">
        <v>0</v>
      </c>
      <c r="E28" s="144">
        <v>0</v>
      </c>
      <c r="F28" s="144">
        <f t="shared" si="0"/>
        <v>0</v>
      </c>
    </row>
    <row r="29" spans="1:6" x14ac:dyDescent="0.2">
      <c r="A29" s="22">
        <v>7420</v>
      </c>
      <c r="B29" s="22" t="s">
        <v>60</v>
      </c>
      <c r="C29" s="144">
        <v>0</v>
      </c>
      <c r="D29" s="144">
        <v>0</v>
      </c>
      <c r="E29" s="144">
        <v>0</v>
      </c>
      <c r="F29" s="144">
        <f t="shared" si="0"/>
        <v>0</v>
      </c>
    </row>
    <row r="30" spans="1:6" x14ac:dyDescent="0.2">
      <c r="A30" s="22">
        <v>7510</v>
      </c>
      <c r="B30" s="22" t="s">
        <v>59</v>
      </c>
      <c r="C30" s="144">
        <v>0</v>
      </c>
      <c r="D30" s="144">
        <v>0</v>
      </c>
      <c r="E30" s="144">
        <v>0</v>
      </c>
      <c r="F30" s="144">
        <f t="shared" si="0"/>
        <v>0</v>
      </c>
    </row>
    <row r="31" spans="1:6" x14ac:dyDescent="0.2">
      <c r="A31" s="22">
        <v>7520</v>
      </c>
      <c r="B31" s="22" t="s">
        <v>58</v>
      </c>
      <c r="C31" s="144">
        <v>0</v>
      </c>
      <c r="D31" s="144">
        <v>0</v>
      </c>
      <c r="E31" s="144">
        <v>0</v>
      </c>
      <c r="F31" s="144">
        <f t="shared" si="0"/>
        <v>0</v>
      </c>
    </row>
    <row r="32" spans="1:6" x14ac:dyDescent="0.2">
      <c r="A32" s="22">
        <v>7610</v>
      </c>
      <c r="B32" s="22" t="s">
        <v>57</v>
      </c>
      <c r="C32" s="144">
        <v>0</v>
      </c>
      <c r="D32" s="144">
        <v>0</v>
      </c>
      <c r="E32" s="144">
        <v>0</v>
      </c>
      <c r="F32" s="144">
        <f t="shared" si="0"/>
        <v>0</v>
      </c>
    </row>
    <row r="33" spans="1:6" x14ac:dyDescent="0.2">
      <c r="A33" s="22">
        <v>7620</v>
      </c>
      <c r="B33" s="22" t="s">
        <v>56</v>
      </c>
      <c r="C33" s="144">
        <v>0</v>
      </c>
      <c r="D33" s="144">
        <v>0</v>
      </c>
      <c r="E33" s="144">
        <v>0</v>
      </c>
      <c r="F33" s="144">
        <f t="shared" si="0"/>
        <v>0</v>
      </c>
    </row>
    <row r="34" spans="1:6" x14ac:dyDescent="0.2">
      <c r="A34" s="22">
        <v>7630</v>
      </c>
      <c r="B34" s="22" t="s">
        <v>55</v>
      </c>
      <c r="C34" s="144">
        <v>0</v>
      </c>
      <c r="D34" s="144">
        <v>0</v>
      </c>
      <c r="E34" s="144">
        <v>0</v>
      </c>
      <c r="F34" s="144">
        <f t="shared" si="0"/>
        <v>0</v>
      </c>
    </row>
    <row r="35" spans="1:6" x14ac:dyDescent="0.2">
      <c r="A35" s="22">
        <v>7640</v>
      </c>
      <c r="B35" s="22" t="s">
        <v>54</v>
      </c>
      <c r="C35" s="144">
        <v>0</v>
      </c>
      <c r="D35" s="144">
        <v>0</v>
      </c>
      <c r="E35" s="144">
        <v>0</v>
      </c>
      <c r="F35" s="144">
        <f t="shared" ref="F35" si="1">C35+D35+E35</f>
        <v>0</v>
      </c>
    </row>
    <row r="36" spans="1:6" x14ac:dyDescent="0.2">
      <c r="C36" s="144"/>
      <c r="D36" s="144"/>
      <c r="E36" s="144"/>
      <c r="F36" s="144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0" t="s">
        <v>547</v>
      </c>
      <c r="C39" s="200"/>
      <c r="D39" s="27"/>
      <c r="E39" s="27"/>
      <c r="F39" s="27"/>
    </row>
    <row r="40" spans="1:6" x14ac:dyDescent="0.2">
      <c r="B40" s="123" t="s">
        <v>406</v>
      </c>
      <c r="C40" s="128">
        <f>H1</f>
        <v>2025</v>
      </c>
      <c r="D40" s="27"/>
      <c r="E40" s="27"/>
      <c r="F40" s="27"/>
    </row>
    <row r="41" spans="1:6" x14ac:dyDescent="0.2">
      <c r="A41" s="22">
        <v>8110</v>
      </c>
      <c r="B41" s="101" t="s">
        <v>52</v>
      </c>
      <c r="C41" s="164">
        <v>4843800</v>
      </c>
      <c r="D41" s="27"/>
      <c r="E41" s="27"/>
      <c r="F41" s="27"/>
    </row>
    <row r="42" spans="1:6" x14ac:dyDescent="0.2">
      <c r="A42" s="22">
        <v>8120</v>
      </c>
      <c r="B42" s="101" t="s">
        <v>51</v>
      </c>
      <c r="C42" s="164">
        <v>-1208689.55</v>
      </c>
      <c r="D42" s="27"/>
      <c r="E42" s="27"/>
      <c r="F42" s="27"/>
    </row>
    <row r="43" spans="1:6" x14ac:dyDescent="0.2">
      <c r="A43" s="22">
        <v>8130</v>
      </c>
      <c r="B43" s="101" t="s">
        <v>50</v>
      </c>
      <c r="C43" s="89">
        <v>0</v>
      </c>
      <c r="D43" s="27"/>
      <c r="E43" s="27"/>
      <c r="F43" s="27"/>
    </row>
    <row r="44" spans="1:6" x14ac:dyDescent="0.2">
      <c r="A44" s="22">
        <v>8140</v>
      </c>
      <c r="B44" s="101" t="s">
        <v>49</v>
      </c>
      <c r="C44" s="89">
        <v>0</v>
      </c>
      <c r="D44" s="27"/>
      <c r="E44" s="27"/>
      <c r="F44" s="27"/>
    </row>
    <row r="45" spans="1:6" x14ac:dyDescent="0.2">
      <c r="A45" s="22">
        <v>8150</v>
      </c>
      <c r="B45" s="101" t="s">
        <v>48</v>
      </c>
      <c r="C45" s="164">
        <v>-3635110.45</v>
      </c>
      <c r="D45" s="27"/>
      <c r="E45" s="27"/>
      <c r="F45" s="27"/>
    </row>
    <row r="46" spans="1:6" x14ac:dyDescent="0.2">
      <c r="B46" s="124"/>
      <c r="C46" s="125"/>
      <c r="D46" s="27"/>
      <c r="E46" s="27"/>
      <c r="F46" s="27"/>
    </row>
    <row r="47" spans="1:6" x14ac:dyDescent="0.2">
      <c r="B47" s="130"/>
      <c r="C47" s="131"/>
      <c r="D47" s="27"/>
      <c r="E47" s="27"/>
      <c r="F47" s="27"/>
    </row>
    <row r="48" spans="1:6" x14ac:dyDescent="0.2">
      <c r="B48" s="200" t="s">
        <v>548</v>
      </c>
      <c r="C48" s="200"/>
    </row>
    <row r="49" spans="1:3" x14ac:dyDescent="0.2">
      <c r="B49" s="129" t="s">
        <v>406</v>
      </c>
      <c r="C49" s="128">
        <f>H1</f>
        <v>2025</v>
      </c>
    </row>
    <row r="50" spans="1:3" x14ac:dyDescent="0.2">
      <c r="A50" s="22">
        <v>8210</v>
      </c>
      <c r="B50" s="101" t="s">
        <v>47</v>
      </c>
      <c r="C50" s="163">
        <v>-4843800</v>
      </c>
    </row>
    <row r="51" spans="1:3" x14ac:dyDescent="0.2">
      <c r="A51" s="22">
        <v>8220</v>
      </c>
      <c r="B51" s="101" t="s">
        <v>46</v>
      </c>
      <c r="C51" s="163">
        <v>832306.52</v>
      </c>
    </row>
    <row r="52" spans="1:3" x14ac:dyDescent="0.2">
      <c r="A52" s="22">
        <v>8230</v>
      </c>
      <c r="B52" s="101" t="s">
        <v>594</v>
      </c>
      <c r="C52" s="158">
        <v>0</v>
      </c>
    </row>
    <row r="53" spans="1:3" x14ac:dyDescent="0.2">
      <c r="A53" s="22">
        <v>8240</v>
      </c>
      <c r="B53" s="101" t="s">
        <v>45</v>
      </c>
      <c r="C53" s="163">
        <v>2213135.58</v>
      </c>
    </row>
    <row r="54" spans="1:3" x14ac:dyDescent="0.2">
      <c r="A54" s="22">
        <v>8250</v>
      </c>
      <c r="B54" s="101" t="s">
        <v>44</v>
      </c>
      <c r="C54" s="158">
        <v>0</v>
      </c>
    </row>
    <row r="55" spans="1:3" x14ac:dyDescent="0.2">
      <c r="A55" s="22">
        <v>8260</v>
      </c>
      <c r="B55" s="101" t="s">
        <v>43</v>
      </c>
      <c r="C55" s="158">
        <v>0</v>
      </c>
    </row>
    <row r="56" spans="1:3" x14ac:dyDescent="0.2">
      <c r="A56" s="22">
        <v>8270</v>
      </c>
      <c r="B56" s="101" t="s">
        <v>42</v>
      </c>
      <c r="C56" s="163">
        <v>1798357.9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2019-02-13T21:19:08Z</cp:lastPrinted>
  <dcterms:created xsi:type="dcterms:W3CDTF">2012-12-11T20:36:24Z</dcterms:created>
  <dcterms:modified xsi:type="dcterms:W3CDTF">2025-10-08T21:36:31Z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